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vit-my.sharepoint.com/personal/toomas_johanson_elvl_ee/Documents/Documents/Juhatus - Volikogu/2023/12.12.2023/"/>
    </mc:Choice>
  </mc:AlternateContent>
  <xr:revisionPtr revIDLastSave="0" documentId="8_{36452EDE-25EF-4AB0-8D90-4D774DBE5F64}" xr6:coauthVersionLast="47" xr6:coauthVersionMax="47" xr10:uidLastSave="{00000000-0000-0000-0000-000000000000}"/>
  <bookViews>
    <workbookView xWindow="0" yWindow="0" windowWidth="28800" windowHeight="23400" xr2:uid="{EC60062D-77FE-46BD-A891-8B99A03C2C6F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R74" i="1" s="1"/>
  <c r="O22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86" i="1"/>
  <c r="O85" i="1"/>
  <c r="O84" i="1"/>
  <c r="O83" i="1"/>
  <c r="O82" i="1"/>
  <c r="O81" i="1"/>
  <c r="O80" i="1"/>
  <c r="O79" i="1"/>
  <c r="O78" i="1"/>
  <c r="O77" i="1"/>
  <c r="O76" i="1"/>
  <c r="O75" i="1"/>
  <c r="Q75" i="1" s="1"/>
  <c r="R75" i="1" s="1"/>
  <c r="O73" i="1"/>
  <c r="O72" i="1"/>
  <c r="O71" i="1"/>
  <c r="O70" i="1"/>
  <c r="Q70" i="1" s="1"/>
  <c r="R70" i="1" s="1"/>
  <c r="O69" i="1"/>
  <c r="O68" i="1"/>
  <c r="O67" i="1"/>
  <c r="O66" i="1"/>
  <c r="Q66" i="1" s="1"/>
  <c r="R66" i="1" s="1"/>
  <c r="O65" i="1"/>
  <c r="O64" i="1"/>
  <c r="O63" i="1"/>
  <c r="O62" i="1"/>
  <c r="Q62" i="1" s="1"/>
  <c r="R62" i="1" s="1"/>
  <c r="O61" i="1"/>
  <c r="O60" i="1"/>
  <c r="O59" i="1"/>
  <c r="Q59" i="1" s="1"/>
  <c r="R59" i="1" s="1"/>
  <c r="O58" i="1"/>
  <c r="Q58" i="1" s="1"/>
  <c r="R58" i="1" s="1"/>
  <c r="O57" i="1"/>
  <c r="O56" i="1"/>
  <c r="O55" i="1"/>
  <c r="O54" i="1"/>
  <c r="Q54" i="1" s="1"/>
  <c r="R54" i="1" s="1"/>
  <c r="O53" i="1"/>
  <c r="O52" i="1"/>
  <c r="O51" i="1"/>
  <c r="Q51" i="1" s="1"/>
  <c r="R51" i="1" s="1"/>
  <c r="O50" i="1"/>
  <c r="Q50" i="1" s="1"/>
  <c r="R50" i="1" s="1"/>
  <c r="O49" i="1"/>
  <c r="Q49" i="1" s="1"/>
  <c r="R49" i="1" s="1"/>
  <c r="O48" i="1"/>
  <c r="O47" i="1"/>
  <c r="O46" i="1"/>
  <c r="Q46" i="1" s="1"/>
  <c r="R46" i="1" s="1"/>
  <c r="O45" i="1"/>
  <c r="O44" i="1"/>
  <c r="O43" i="1"/>
  <c r="Q43" i="1" s="1"/>
  <c r="R43" i="1" s="1"/>
  <c r="O42" i="1"/>
  <c r="Q42" i="1" s="1"/>
  <c r="R42" i="1" s="1"/>
  <c r="O41" i="1"/>
  <c r="O40" i="1"/>
  <c r="O39" i="1"/>
  <c r="O38" i="1"/>
  <c r="Q38" i="1" s="1"/>
  <c r="R38" i="1" s="1"/>
  <c r="O37" i="1"/>
  <c r="O36" i="1"/>
  <c r="O35" i="1"/>
  <c r="Q35" i="1" s="1"/>
  <c r="R35" i="1" s="1"/>
  <c r="O34" i="1"/>
  <c r="Q34" i="1" s="1"/>
  <c r="R34" i="1" s="1"/>
  <c r="O33" i="1"/>
  <c r="O32" i="1"/>
  <c r="O31" i="1"/>
  <c r="O30" i="1"/>
  <c r="Q30" i="1" s="1"/>
  <c r="R30" i="1" s="1"/>
  <c r="O29" i="1"/>
  <c r="O28" i="1"/>
  <c r="O27" i="1"/>
  <c r="Q27" i="1" s="1"/>
  <c r="R27" i="1" s="1"/>
  <c r="O26" i="1"/>
  <c r="Q26" i="1" s="1"/>
  <c r="R26" i="1" s="1"/>
  <c r="O25" i="1"/>
  <c r="O24" i="1"/>
  <c r="O23" i="1"/>
  <c r="O21" i="1"/>
  <c r="O20" i="1"/>
  <c r="O19" i="1"/>
  <c r="Q19" i="1" s="1"/>
  <c r="R19" i="1" s="1"/>
  <c r="O18" i="1"/>
  <c r="Q18" i="1" s="1"/>
  <c r="R18" i="1" s="1"/>
  <c r="O17" i="1"/>
  <c r="O16" i="1"/>
  <c r="O15" i="1"/>
  <c r="O14" i="1"/>
  <c r="O13" i="1"/>
  <c r="O12" i="1"/>
  <c r="O11" i="1"/>
  <c r="Q11" i="1" s="1"/>
  <c r="R11" i="1" s="1"/>
  <c r="O10" i="1"/>
  <c r="Q10" i="1" s="1"/>
  <c r="R10" i="1" s="1"/>
  <c r="O9" i="1"/>
  <c r="O8" i="1"/>
  <c r="Q82" i="1"/>
  <c r="R82" i="1" s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74" i="1"/>
  <c r="J86" i="1"/>
  <c r="J85" i="1"/>
  <c r="J84" i="1"/>
  <c r="J83" i="1"/>
  <c r="J82" i="1"/>
  <c r="J81" i="1"/>
  <c r="J80" i="1"/>
  <c r="J79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2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87" i="1"/>
  <c r="F87" i="1"/>
  <c r="Q32" i="1" l="1"/>
  <c r="R32" i="1" s="1"/>
  <c r="Q14" i="1"/>
  <c r="R14" i="1" s="1"/>
  <c r="Q79" i="1"/>
  <c r="R79" i="1" s="1"/>
  <c r="Q83" i="1"/>
  <c r="R83" i="1" s="1"/>
  <c r="Q67" i="1"/>
  <c r="R67" i="1" s="1"/>
  <c r="Q22" i="1"/>
  <c r="R22" i="1" s="1"/>
  <c r="L13" i="1"/>
  <c r="M13" i="1" s="1"/>
  <c r="Q16" i="1"/>
  <c r="R16" i="1" s="1"/>
  <c r="L8" i="1"/>
  <c r="M8" i="1" s="1"/>
  <c r="Q9" i="1"/>
  <c r="R9" i="1" s="1"/>
  <c r="Q17" i="1"/>
  <c r="R17" i="1" s="1"/>
  <c r="Q25" i="1"/>
  <c r="R25" i="1" s="1"/>
  <c r="Q33" i="1"/>
  <c r="R33" i="1" s="1"/>
  <c r="Q41" i="1"/>
  <c r="R41" i="1" s="1"/>
  <c r="Q57" i="1"/>
  <c r="R57" i="1" s="1"/>
  <c r="Q65" i="1"/>
  <c r="R65" i="1" s="1"/>
  <c r="Q73" i="1"/>
  <c r="R73" i="1" s="1"/>
  <c r="Q81" i="1"/>
  <c r="R81" i="1" s="1"/>
  <c r="L10" i="1"/>
  <c r="M10" i="1" s="1"/>
  <c r="L11" i="1"/>
  <c r="M11" i="1" s="1"/>
  <c r="Q24" i="1"/>
  <c r="R24" i="1" s="1"/>
  <c r="Q48" i="1"/>
  <c r="R48" i="1" s="1"/>
  <c r="Q56" i="1"/>
  <c r="R56" i="1" s="1"/>
  <c r="Q64" i="1"/>
  <c r="R64" i="1" s="1"/>
  <c r="Q80" i="1"/>
  <c r="R80" i="1" s="1"/>
  <c r="Q78" i="1"/>
  <c r="R78" i="1" s="1"/>
  <c r="Q86" i="1"/>
  <c r="R86" i="1" s="1"/>
  <c r="Q84" i="1"/>
  <c r="R84" i="1" s="1"/>
  <c r="Q13" i="1"/>
  <c r="R13" i="1" s="1"/>
  <c r="Q21" i="1"/>
  <c r="R21" i="1" s="1"/>
  <c r="Q29" i="1"/>
  <c r="R29" i="1" s="1"/>
  <c r="Q37" i="1"/>
  <c r="R37" i="1" s="1"/>
  <c r="Q45" i="1"/>
  <c r="R45" i="1" s="1"/>
  <c r="Q53" i="1"/>
  <c r="R53" i="1" s="1"/>
  <c r="Q61" i="1"/>
  <c r="R61" i="1" s="1"/>
  <c r="Q69" i="1"/>
  <c r="R69" i="1" s="1"/>
  <c r="Q40" i="1"/>
  <c r="R40" i="1" s="1"/>
  <c r="Q72" i="1"/>
  <c r="R72" i="1" s="1"/>
  <c r="Q76" i="1"/>
  <c r="R76" i="1" s="1"/>
  <c r="Q20" i="1"/>
  <c r="R20" i="1" s="1"/>
  <c r="Q28" i="1"/>
  <c r="R28" i="1" s="1"/>
  <c r="Q36" i="1"/>
  <c r="R36" i="1" s="1"/>
  <c r="Q44" i="1"/>
  <c r="R44" i="1" s="1"/>
  <c r="Q52" i="1"/>
  <c r="R52" i="1" s="1"/>
  <c r="Q60" i="1"/>
  <c r="R60" i="1" s="1"/>
  <c r="Q68" i="1"/>
  <c r="R68" i="1" s="1"/>
  <c r="Q77" i="1"/>
  <c r="R77" i="1" s="1"/>
  <c r="Q15" i="1"/>
  <c r="R15" i="1" s="1"/>
  <c r="Q39" i="1"/>
  <c r="R39" i="1" s="1"/>
  <c r="Q55" i="1"/>
  <c r="R55" i="1" s="1"/>
  <c r="Q63" i="1"/>
  <c r="R63" i="1" s="1"/>
  <c r="Q12" i="1"/>
  <c r="R12" i="1" s="1"/>
  <c r="Q23" i="1"/>
  <c r="R23" i="1" s="1"/>
  <c r="Q31" i="1"/>
  <c r="R31" i="1" s="1"/>
  <c r="Q47" i="1"/>
  <c r="R47" i="1" s="1"/>
  <c r="Q71" i="1"/>
  <c r="R71" i="1" s="1"/>
  <c r="Q85" i="1"/>
  <c r="R85" i="1" s="1"/>
  <c r="Q8" i="1"/>
  <c r="R8" i="1" s="1"/>
  <c r="L46" i="1"/>
  <c r="M46" i="1" s="1"/>
  <c r="L53" i="1"/>
  <c r="M53" i="1" s="1"/>
  <c r="L21" i="1"/>
  <c r="M21" i="1" s="1"/>
  <c r="L20" i="1"/>
  <c r="M20" i="1" s="1"/>
  <c r="L44" i="1"/>
  <c r="M44" i="1" s="1"/>
  <c r="L68" i="1"/>
  <c r="M68" i="1" s="1"/>
  <c r="L29" i="1"/>
  <c r="M29" i="1" s="1"/>
  <c r="L22" i="1"/>
  <c r="M22" i="1" s="1"/>
  <c r="L15" i="1"/>
  <c r="M15" i="1" s="1"/>
  <c r="L23" i="1"/>
  <c r="M23" i="1" s="1"/>
  <c r="L31" i="1"/>
  <c r="M31" i="1" s="1"/>
  <c r="L39" i="1"/>
  <c r="M39" i="1" s="1"/>
  <c r="L47" i="1"/>
  <c r="M47" i="1" s="1"/>
  <c r="L71" i="1"/>
  <c r="M71" i="1" s="1"/>
  <c r="L16" i="1"/>
  <c r="M16" i="1" s="1"/>
  <c r="L24" i="1"/>
  <c r="M24" i="1" s="1"/>
  <c r="L32" i="1"/>
  <c r="M32" i="1" s="1"/>
  <c r="L40" i="1"/>
  <c r="M40" i="1" s="1"/>
  <c r="L56" i="1"/>
  <c r="M56" i="1" s="1"/>
  <c r="L80" i="1"/>
  <c r="M80" i="1" s="1"/>
  <c r="L14" i="1"/>
  <c r="M14" i="1" s="1"/>
  <c r="L28" i="1"/>
  <c r="M28" i="1" s="1"/>
  <c r="L12" i="1"/>
  <c r="M12" i="1" s="1"/>
  <c r="L37" i="1"/>
  <c r="M37" i="1" s="1"/>
  <c r="L77" i="1"/>
  <c r="M77" i="1" s="1"/>
  <c r="L38" i="1"/>
  <c r="M38" i="1" s="1"/>
  <c r="L62" i="1"/>
  <c r="M62" i="1" s="1"/>
  <c r="L86" i="1"/>
  <c r="M86" i="1" s="1"/>
  <c r="L9" i="1"/>
  <c r="M9" i="1" s="1"/>
  <c r="L17" i="1"/>
  <c r="M17" i="1" s="1"/>
  <c r="L25" i="1"/>
  <c r="M25" i="1" s="1"/>
  <c r="L41" i="1"/>
  <c r="M41" i="1" s="1"/>
  <c r="L65" i="1"/>
  <c r="M65" i="1" s="1"/>
  <c r="L18" i="1"/>
  <c r="M18" i="1" s="1"/>
  <c r="L26" i="1"/>
  <c r="M26" i="1" s="1"/>
  <c r="L34" i="1"/>
  <c r="M34" i="1" s="1"/>
  <c r="L42" i="1"/>
  <c r="M42" i="1" s="1"/>
  <c r="L50" i="1"/>
  <c r="M50" i="1" s="1"/>
  <c r="L74" i="1"/>
  <c r="M74" i="1" s="1"/>
  <c r="L19" i="1"/>
  <c r="M19" i="1" s="1"/>
  <c r="L27" i="1"/>
  <c r="M27" i="1" s="1"/>
  <c r="L35" i="1"/>
  <c r="M35" i="1" s="1"/>
  <c r="L43" i="1"/>
  <c r="M43" i="1" s="1"/>
  <c r="L59" i="1"/>
  <c r="M59" i="1" s="1"/>
  <c r="L83" i="1"/>
  <c r="M83" i="1" s="1"/>
  <c r="L45" i="1"/>
  <c r="M45" i="1" s="1"/>
  <c r="L30" i="1"/>
  <c r="M30" i="1" s="1"/>
  <c r="D87" i="1"/>
  <c r="C87" i="1"/>
  <c r="Q87" i="1" l="1"/>
  <c r="R87" i="1" s="1"/>
  <c r="L73" i="1"/>
  <c r="M73" i="1" s="1"/>
  <c r="L36" i="1"/>
  <c r="M36" i="1" s="1"/>
  <c r="L64" i="1"/>
  <c r="M64" i="1" s="1"/>
  <c r="L70" i="1"/>
  <c r="M70" i="1" s="1"/>
  <c r="L51" i="1"/>
  <c r="M51" i="1" s="1"/>
  <c r="L58" i="1"/>
  <c r="M58" i="1" s="1"/>
  <c r="L48" i="1"/>
  <c r="M48" i="1" s="1"/>
  <c r="L55" i="1"/>
  <c r="M55" i="1" s="1"/>
  <c r="L67" i="1"/>
  <c r="M67" i="1" s="1"/>
  <c r="L33" i="1"/>
  <c r="M33" i="1" s="1"/>
  <c r="L49" i="1"/>
  <c r="M49" i="1" s="1"/>
  <c r="L52" i="1"/>
  <c r="M52" i="1" s="1"/>
  <c r="L61" i="1"/>
  <c r="M61" i="1" s="1"/>
  <c r="L54" i="1" l="1"/>
  <c r="M54" i="1" s="1"/>
  <c r="L76" i="1"/>
  <c r="M76" i="1" s="1"/>
  <c r="L57" i="1" l="1"/>
  <c r="M57" i="1" s="1"/>
  <c r="L79" i="1"/>
  <c r="M79" i="1" s="1"/>
  <c r="L85" i="1" l="1"/>
  <c r="M85" i="1" s="1"/>
  <c r="L82" i="1"/>
  <c r="M82" i="1" s="1"/>
  <c r="L60" i="1"/>
  <c r="M60" i="1" s="1"/>
  <c r="L63" i="1" l="1"/>
  <c r="M63" i="1" s="1"/>
  <c r="L66" i="1" l="1"/>
  <c r="M66" i="1" s="1"/>
  <c r="L69" i="1" l="1"/>
  <c r="M69" i="1" s="1"/>
  <c r="L72" i="1" l="1"/>
  <c r="M72" i="1" s="1"/>
  <c r="L75" i="1" l="1"/>
  <c r="M75" i="1" s="1"/>
  <c r="L78" i="1" l="1"/>
  <c r="M78" i="1" s="1"/>
  <c r="L84" i="1" l="1"/>
  <c r="M84" i="1" s="1"/>
  <c r="L81" i="1"/>
  <c r="M81" i="1" s="1"/>
  <c r="L87" i="1" l="1"/>
  <c r="M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Toomas Johanson</author>
  </authors>
  <commentList>
    <comment ref="D72" authorId="0" shapeId="0" xr:uid="{683E6653-E74E-4DC5-AF70-630C2AC00748}">
      <text>
        <r>
          <rPr>
            <sz val="9"/>
            <color indexed="81"/>
            <rFont val="Segoe UI"/>
            <family val="2"/>
            <charset val="186"/>
          </rPr>
          <t>2022. a LM 4 439,
kuna liitussept, siis LM IV kv eest 27 % ehk 1 1199 €</t>
        </r>
      </text>
    </comment>
  </commentList>
</comments>
</file>

<file path=xl/sharedStrings.xml><?xml version="1.0" encoding="utf-8"?>
<sst xmlns="http://schemas.openxmlformats.org/spreadsheetml/2006/main" count="113" uniqueCount="109">
  <si>
    <t>Maakond</t>
  </si>
  <si>
    <t>Linn/Vald</t>
  </si>
  <si>
    <t>Harju</t>
  </si>
  <si>
    <t>  Anija vald</t>
  </si>
  <si>
    <t>  Harku vald</t>
  </si>
  <si>
    <t>Jõelähtme vald</t>
  </si>
  <si>
    <t>  Keila linn</t>
  </si>
  <si>
    <t>  Kiili vald </t>
  </si>
  <si>
    <t>  Kose vald</t>
  </si>
  <si>
    <t>  Kuusalu vald</t>
  </si>
  <si>
    <t>  Loksa linn </t>
  </si>
  <si>
    <t>  Lääne-Harju vald</t>
  </si>
  <si>
    <t>  Maardu linn </t>
  </si>
  <si>
    <t>  Raasiku vald</t>
  </si>
  <si>
    <t>  Rae vald </t>
  </si>
  <si>
    <t>  Saku vald </t>
  </si>
  <si>
    <t>  Saue vald</t>
  </si>
  <si>
    <t>  Tallinna linn </t>
  </si>
  <si>
    <t>  Viimsi vald</t>
  </si>
  <si>
    <t>Hiiumaa</t>
  </si>
  <si>
    <t>  Hiiumaa vald </t>
  </si>
  <si>
    <t>Ida-Viru</t>
  </si>
  <si>
    <t>  Alutaguse vald</t>
  </si>
  <si>
    <t>  Jõhvi vald</t>
  </si>
  <si>
    <t>  Kohtla-Järve linn </t>
  </si>
  <si>
    <t>  Lüganuse vald</t>
  </si>
  <si>
    <t>  Narva linn </t>
  </si>
  <si>
    <t>  Narva-Jõesuu linn </t>
  </si>
  <si>
    <t>  Sillamäe linn</t>
  </si>
  <si>
    <t>  Toila vald</t>
  </si>
  <si>
    <t>Jõgeva</t>
  </si>
  <si>
    <t>  Jõgeva vald </t>
  </si>
  <si>
    <t>  Mustvee vald</t>
  </si>
  <si>
    <t>  Põltsamaa vald</t>
  </si>
  <si>
    <t>järva</t>
  </si>
  <si>
    <t>  Järva vald </t>
  </si>
  <si>
    <t>  Paide linn </t>
  </si>
  <si>
    <t>  Türi vald</t>
  </si>
  <si>
    <t>Lääne</t>
  </si>
  <si>
    <t>  Haapsalu linn</t>
  </si>
  <si>
    <t>  Lääne-Nigula vald</t>
  </si>
  <si>
    <t>  Vormsi vald</t>
  </si>
  <si>
    <t>Lääne-Viru</t>
  </si>
  <si>
    <t>  Haljala vald</t>
  </si>
  <si>
    <t>  Kadrina vald </t>
  </si>
  <si>
    <t>  Rakvere vald</t>
  </si>
  <si>
    <t>  Rakvere linn </t>
  </si>
  <si>
    <t>  Tapa vald</t>
  </si>
  <si>
    <t>  Vinni vald</t>
  </si>
  <si>
    <t>  Viru-Nigula vald</t>
  </si>
  <si>
    <t>  Väike-Maarja vald</t>
  </si>
  <si>
    <t>Põlva</t>
  </si>
  <si>
    <t>  Kanepi vald</t>
  </si>
  <si>
    <t>  Põlva vald </t>
  </si>
  <si>
    <t>  Räpina vald </t>
  </si>
  <si>
    <t>Pärnu</t>
  </si>
  <si>
    <t>  Häädemeeste vald</t>
  </si>
  <si>
    <t>  Kihnu vald</t>
  </si>
  <si>
    <t>  Lääneranna vald </t>
  </si>
  <si>
    <t>  Põhja-Pärnumaa vald </t>
  </si>
  <si>
    <t>  Pärnu linn </t>
  </si>
  <si>
    <t>  Saarde vald</t>
  </si>
  <si>
    <t>  Tori vald</t>
  </si>
  <si>
    <t>Rapla</t>
  </si>
  <si>
    <t>  Kehtna vald</t>
  </si>
  <si>
    <t>  Kohila vald </t>
  </si>
  <si>
    <t>  Märjamaa vald </t>
  </si>
  <si>
    <t>  Rapla vald </t>
  </si>
  <si>
    <t>Saare</t>
  </si>
  <si>
    <t>  Muhu vald </t>
  </si>
  <si>
    <t>  Ruhnu vald </t>
  </si>
  <si>
    <t>  Saaremaa vald</t>
  </si>
  <si>
    <t>Tartu</t>
  </si>
  <si>
    <t>  Elva vald</t>
  </si>
  <si>
    <t>  Kambja vald</t>
  </si>
  <si>
    <t>  Kastre vald</t>
  </si>
  <si>
    <t>  Luunja vald</t>
  </si>
  <si>
    <t>  Nõo vald </t>
  </si>
  <si>
    <t>Peipsiääre vald</t>
  </si>
  <si>
    <t>  Tartu vald</t>
  </si>
  <si>
    <t>  Tartu linn </t>
  </si>
  <si>
    <t>Valga</t>
  </si>
  <si>
    <t>  Otepää vald</t>
  </si>
  <si>
    <t>  Tõrva vald</t>
  </si>
  <si>
    <t>  Valga vald </t>
  </si>
  <si>
    <t>Viljandi</t>
  </si>
  <si>
    <t>  Mulgi vald</t>
  </si>
  <si>
    <t>  Põhja-Sakala vald </t>
  </si>
  <si>
    <t>  Viljandi vald</t>
  </si>
  <si>
    <t>  Viljandi linn </t>
  </si>
  <si>
    <t>Võru</t>
  </si>
  <si>
    <t>  Antsla vald</t>
  </si>
  <si>
    <t>  Rõuge vald</t>
  </si>
  <si>
    <t>  Setomaa vald</t>
  </si>
  <si>
    <t>  Võru vald</t>
  </si>
  <si>
    <t>  Võru linn</t>
  </si>
  <si>
    <t>Kokku</t>
  </si>
  <si>
    <t>TM 2022</t>
  </si>
  <si>
    <t>TF 2022</t>
  </si>
  <si>
    <t>KOKKU</t>
  </si>
  <si>
    <t>LM 2023</t>
  </si>
  <si>
    <t>Muutus 2023 vs Mudel 1</t>
  </si>
  <si>
    <t>Baasosa</t>
  </si>
  <si>
    <t>eur/ elanik</t>
  </si>
  <si>
    <t>Tulubaas %</t>
  </si>
  <si>
    <t>elanike arv 01.01.2023</t>
  </si>
  <si>
    <t>Muutus 2023 vs Mudel 2</t>
  </si>
  <si>
    <r>
      <t xml:space="preserve">Mudel 2   -   </t>
    </r>
    <r>
      <rPr>
        <sz val="11"/>
        <color theme="1"/>
        <rFont val="Times New Roman"/>
        <family val="1"/>
        <charset val="186"/>
      </rPr>
      <t>eur*elanik ja % tulubaasist. Erisus on ainult Tallinna linnal (0,1 eur/elaniku kohta) ja Tartu linnal (0,2 eur/elaniku kohta)</t>
    </r>
  </si>
  <si>
    <r>
      <t xml:space="preserve">Mudel 1  - </t>
    </r>
    <r>
      <rPr>
        <sz val="11"/>
        <color theme="1"/>
        <rFont val="Times New Roman"/>
        <family val="1"/>
        <charset val="186"/>
      </rPr>
      <t>võrdne baasosa, eur*elanik ja % tulubaasist. Erisus on ainult Tallinna linnal 0,1 eur/elaniku kohta)  ja Tartu linnal (0,2 eur/elaniku kohta)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</si>
</sst>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color indexed="81"/>
      <name val="Segoe UI"/>
      <family val="2"/>
      <charset val="186"/>
    </font>
    <font>
      <b/>
      <sz val="11"/>
      <color theme="1"/>
      <name val="Times New Roman"/>
      <family val="1"/>
      <charset val="186"/>
    </font>
    <font>
      <i/>
      <sz val="9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EB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2" xfId="0" applyFont="1" applyBorder="1"/>
    <xf numFmtId="0" fontId="6" fillId="0" borderId="3" xfId="1" applyFont="1" applyBorder="1" applyAlignment="1">
      <alignment horizontal="left" vertical="center" wrapText="1"/>
    </xf>
    <xf numFmtId="3" fontId="3" fillId="0" borderId="3" xfId="0" applyNumberFormat="1" applyFont="1" applyBorder="1"/>
    <xf numFmtId="0" fontId="3" fillId="0" borderId="4" xfId="0" applyFont="1" applyBorder="1"/>
    <xf numFmtId="0" fontId="3" fillId="3" borderId="3" xfId="0" applyFont="1" applyFill="1" applyBorder="1" applyAlignment="1">
      <alignment horizontal="left"/>
    </xf>
    <xf numFmtId="0" fontId="3" fillId="0" borderId="0" xfId="0" applyFont="1"/>
    <xf numFmtId="0" fontId="3" fillId="3" borderId="4" xfId="0" applyFont="1" applyFill="1" applyBorder="1"/>
    <xf numFmtId="0" fontId="6" fillId="3" borderId="3" xfId="1" applyFont="1" applyFill="1" applyBorder="1" applyAlignment="1">
      <alignment horizontal="left" vertical="center" wrapText="1"/>
    </xf>
    <xf numFmtId="0" fontId="3" fillId="0" borderId="1" xfId="0" applyFont="1" applyBorder="1"/>
    <xf numFmtId="0" fontId="7" fillId="0" borderId="3" xfId="0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/>
    <xf numFmtId="0" fontId="6" fillId="3" borderId="3" xfId="1" applyFont="1" applyFill="1" applyBorder="1" applyAlignment="1">
      <alignment vertical="center" wrapText="1"/>
    </xf>
    <xf numFmtId="0" fontId="3" fillId="0" borderId="3" xfId="0" applyFont="1" applyBorder="1"/>
    <xf numFmtId="0" fontId="4" fillId="0" borderId="3" xfId="0" applyFont="1" applyBorder="1"/>
    <xf numFmtId="3" fontId="4" fillId="0" borderId="3" xfId="0" applyNumberFormat="1" applyFont="1" applyBorder="1"/>
    <xf numFmtId="3" fontId="3" fillId="4" borderId="3" xfId="0" applyNumberFormat="1" applyFont="1" applyFill="1" applyBorder="1"/>
    <xf numFmtId="164" fontId="3" fillId="0" borderId="0" xfId="0" applyNumberFormat="1" applyFont="1"/>
    <xf numFmtId="0" fontId="3" fillId="3" borderId="0" xfId="0" applyFont="1" applyFill="1"/>
    <xf numFmtId="0" fontId="6" fillId="3" borderId="3" xfId="0" applyFont="1" applyFill="1" applyBorder="1"/>
    <xf numFmtId="0" fontId="0" fillId="0" borderId="3" xfId="0" applyBorder="1"/>
    <xf numFmtId="3" fontId="4" fillId="7" borderId="3" xfId="0" applyNumberFormat="1" applyFont="1" applyFill="1" applyBorder="1"/>
    <xf numFmtId="3" fontId="10" fillId="0" borderId="3" xfId="0" applyNumberFormat="1" applyFont="1" applyBorder="1"/>
    <xf numFmtId="3" fontId="5" fillId="7" borderId="3" xfId="0" applyNumberFormat="1" applyFont="1" applyFill="1" applyBorder="1"/>
    <xf numFmtId="3" fontId="4" fillId="7" borderId="2" xfId="0" applyNumberFormat="1" applyFont="1" applyFill="1" applyBorder="1"/>
    <xf numFmtId="3" fontId="4" fillId="7" borderId="1" xfId="0" applyNumberFormat="1" applyFont="1" applyFill="1" applyBorder="1"/>
    <xf numFmtId="3" fontId="6" fillId="0" borderId="3" xfId="1" applyNumberFormat="1" applyFont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/>
    </xf>
    <xf numFmtId="3" fontId="6" fillId="3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2" xfId="1" applyNumberFormat="1" applyFont="1" applyBorder="1" applyAlignment="1">
      <alignment vertical="center" wrapText="1"/>
    </xf>
    <xf numFmtId="3" fontId="6" fillId="0" borderId="1" xfId="1" applyNumberFormat="1" applyFont="1" applyBorder="1" applyAlignment="1">
      <alignment vertical="center" wrapText="1"/>
    </xf>
    <xf numFmtId="3" fontId="6" fillId="3" borderId="3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6" fillId="3" borderId="3" xfId="1" applyNumberFormat="1" applyFont="1" applyFill="1" applyBorder="1" applyAlignment="1">
      <alignment vertical="center" wrapText="1"/>
    </xf>
    <xf numFmtId="3" fontId="0" fillId="0" borderId="0" xfId="0" applyNumberFormat="1"/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uevald.ee/" TargetMode="External"/><Relationship Id="rId18" Type="http://schemas.openxmlformats.org/officeDocument/2006/relationships/hyperlink" Target="http://www.johvi.ee/" TargetMode="External"/><Relationship Id="rId26" Type="http://schemas.openxmlformats.org/officeDocument/2006/relationships/hyperlink" Target="https://www.poltsamaa.ee/" TargetMode="External"/><Relationship Id="rId39" Type="http://schemas.openxmlformats.org/officeDocument/2006/relationships/hyperlink" Target="http://www.muhu.ee/" TargetMode="External"/><Relationship Id="rId21" Type="http://schemas.openxmlformats.org/officeDocument/2006/relationships/hyperlink" Target="http://www.narva.ee/" TargetMode="External"/><Relationship Id="rId34" Type="http://schemas.openxmlformats.org/officeDocument/2006/relationships/hyperlink" Target="http://haademeestevald.kovtp.ee/" TargetMode="External"/><Relationship Id="rId42" Type="http://schemas.openxmlformats.org/officeDocument/2006/relationships/hyperlink" Target="http://kastre.ee/" TargetMode="External"/><Relationship Id="rId47" Type="http://schemas.openxmlformats.org/officeDocument/2006/relationships/hyperlink" Target="http://torva.kovtp.ee/" TargetMode="External"/><Relationship Id="rId50" Type="http://schemas.openxmlformats.org/officeDocument/2006/relationships/hyperlink" Target="http://www.pohja-sakala.ee/" TargetMode="External"/><Relationship Id="rId55" Type="http://schemas.openxmlformats.org/officeDocument/2006/relationships/hyperlink" Target="http://setomaa.kovtp.ee/uldinfo" TargetMode="External"/><Relationship Id="rId7" Type="http://schemas.openxmlformats.org/officeDocument/2006/relationships/hyperlink" Target="http://www.loksalinn.ee/" TargetMode="External"/><Relationship Id="rId2" Type="http://schemas.openxmlformats.org/officeDocument/2006/relationships/hyperlink" Target="http://www.harku.ee/" TargetMode="External"/><Relationship Id="rId16" Type="http://schemas.openxmlformats.org/officeDocument/2006/relationships/hyperlink" Target="https://vald.hiiumaa.ee/" TargetMode="External"/><Relationship Id="rId29" Type="http://schemas.openxmlformats.org/officeDocument/2006/relationships/hyperlink" Target="http://www.tyri.ee/" TargetMode="External"/><Relationship Id="rId11" Type="http://schemas.openxmlformats.org/officeDocument/2006/relationships/hyperlink" Target="http://rae.ee/" TargetMode="External"/><Relationship Id="rId24" Type="http://schemas.openxmlformats.org/officeDocument/2006/relationships/hyperlink" Target="http://j&#245;geva.ee/uldinfo" TargetMode="External"/><Relationship Id="rId32" Type="http://schemas.openxmlformats.org/officeDocument/2006/relationships/hyperlink" Target="http://www.kanepi.ee/" TargetMode="External"/><Relationship Id="rId37" Type="http://schemas.openxmlformats.org/officeDocument/2006/relationships/hyperlink" Target="http://www.pparnumaa.ee/" TargetMode="External"/><Relationship Id="rId40" Type="http://schemas.openxmlformats.org/officeDocument/2006/relationships/hyperlink" Target="http://ruhnu.ee/" TargetMode="External"/><Relationship Id="rId45" Type="http://schemas.openxmlformats.org/officeDocument/2006/relationships/hyperlink" Target="http://www.tartu.ee/" TargetMode="External"/><Relationship Id="rId53" Type="http://schemas.openxmlformats.org/officeDocument/2006/relationships/hyperlink" Target="http://antsla.kovtp.ee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kosevald.ee/" TargetMode="External"/><Relationship Id="rId19" Type="http://schemas.openxmlformats.org/officeDocument/2006/relationships/hyperlink" Target="http://www.kohtla-jarve.ee/" TargetMode="External"/><Relationship Id="rId4" Type="http://schemas.openxmlformats.org/officeDocument/2006/relationships/hyperlink" Target="http://www.kiilivald.ee/" TargetMode="External"/><Relationship Id="rId9" Type="http://schemas.openxmlformats.org/officeDocument/2006/relationships/hyperlink" Target="http://maardu.kovtp.ee/" TargetMode="External"/><Relationship Id="rId14" Type="http://schemas.openxmlformats.org/officeDocument/2006/relationships/hyperlink" Target="http://www.tallinn.ee/" TargetMode="External"/><Relationship Id="rId22" Type="http://schemas.openxmlformats.org/officeDocument/2006/relationships/hyperlink" Target="http://narva-joesuu.kovtp.ee/" TargetMode="External"/><Relationship Id="rId27" Type="http://schemas.openxmlformats.org/officeDocument/2006/relationships/hyperlink" Target="http://jarvavald.kovtp.ee/" TargetMode="External"/><Relationship Id="rId30" Type="http://schemas.openxmlformats.org/officeDocument/2006/relationships/hyperlink" Target="http://www.haapsalu.ee/" TargetMode="External"/><Relationship Id="rId35" Type="http://schemas.openxmlformats.org/officeDocument/2006/relationships/hyperlink" Target="http://kihnu.kovtp.ee/" TargetMode="External"/><Relationship Id="rId43" Type="http://schemas.openxmlformats.org/officeDocument/2006/relationships/hyperlink" Target="http://www.luunja.ee/" TargetMode="External"/><Relationship Id="rId48" Type="http://schemas.openxmlformats.org/officeDocument/2006/relationships/hyperlink" Target="http://www.valga.ee/" TargetMode="External"/><Relationship Id="rId56" Type="http://schemas.openxmlformats.org/officeDocument/2006/relationships/hyperlink" Target="http://www.voruvald.ee/" TargetMode="External"/><Relationship Id="rId8" Type="http://schemas.openxmlformats.org/officeDocument/2006/relationships/hyperlink" Target="http://laaneharju.ee/" TargetMode="External"/><Relationship Id="rId51" Type="http://schemas.openxmlformats.org/officeDocument/2006/relationships/hyperlink" Target="https://www.viljandivald.ee/" TargetMode="External"/><Relationship Id="rId3" Type="http://schemas.openxmlformats.org/officeDocument/2006/relationships/hyperlink" Target="http://www.keila.ee/" TargetMode="External"/><Relationship Id="rId12" Type="http://schemas.openxmlformats.org/officeDocument/2006/relationships/hyperlink" Target="http://www.sakuvald.ee/" TargetMode="External"/><Relationship Id="rId17" Type="http://schemas.openxmlformats.org/officeDocument/2006/relationships/hyperlink" Target="http://www.alutagusevald.ee/" TargetMode="External"/><Relationship Id="rId25" Type="http://schemas.openxmlformats.org/officeDocument/2006/relationships/hyperlink" Target="https://mustveevald.kovtp.ee/" TargetMode="External"/><Relationship Id="rId33" Type="http://schemas.openxmlformats.org/officeDocument/2006/relationships/hyperlink" Target="http://www.polva.ee/" TargetMode="External"/><Relationship Id="rId38" Type="http://schemas.openxmlformats.org/officeDocument/2006/relationships/hyperlink" Target="http://kehtna.kovtp.ee/" TargetMode="External"/><Relationship Id="rId46" Type="http://schemas.openxmlformats.org/officeDocument/2006/relationships/hyperlink" Target="https://www.otepaa.ee/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www.lyganuse.ee/" TargetMode="External"/><Relationship Id="rId41" Type="http://schemas.openxmlformats.org/officeDocument/2006/relationships/hyperlink" Target="http://www.elva.ee/" TargetMode="External"/><Relationship Id="rId54" Type="http://schemas.openxmlformats.org/officeDocument/2006/relationships/hyperlink" Target="http://rouge.kovtp.ee/" TargetMode="External"/><Relationship Id="rId1" Type="http://schemas.openxmlformats.org/officeDocument/2006/relationships/hyperlink" Target="https://anija.kovtp.ee/" TargetMode="External"/><Relationship Id="rId6" Type="http://schemas.openxmlformats.org/officeDocument/2006/relationships/hyperlink" Target="http://www.kuusalu.ee/" TargetMode="External"/><Relationship Id="rId15" Type="http://schemas.openxmlformats.org/officeDocument/2006/relationships/hyperlink" Target="http://www.viimsivald.ee/" TargetMode="External"/><Relationship Id="rId23" Type="http://schemas.openxmlformats.org/officeDocument/2006/relationships/hyperlink" Target="http://toila.kovtp.ee/" TargetMode="External"/><Relationship Id="rId28" Type="http://schemas.openxmlformats.org/officeDocument/2006/relationships/hyperlink" Target="http://paide.kovtp.ee/" TargetMode="External"/><Relationship Id="rId36" Type="http://schemas.openxmlformats.org/officeDocument/2006/relationships/hyperlink" Target="https://www.laanerannavald.ee/" TargetMode="External"/><Relationship Id="rId49" Type="http://schemas.openxmlformats.org/officeDocument/2006/relationships/hyperlink" Target="https://mulgivald.ee/" TargetMode="External"/><Relationship Id="rId57" Type="http://schemas.openxmlformats.org/officeDocument/2006/relationships/hyperlink" Target="http://www.voru.ee/" TargetMode="External"/><Relationship Id="rId10" Type="http://schemas.openxmlformats.org/officeDocument/2006/relationships/hyperlink" Target="http://raasiku.kovtp.ee/" TargetMode="External"/><Relationship Id="rId31" Type="http://schemas.openxmlformats.org/officeDocument/2006/relationships/hyperlink" Target="http://www.haljala.ee/" TargetMode="External"/><Relationship Id="rId44" Type="http://schemas.openxmlformats.org/officeDocument/2006/relationships/hyperlink" Target="http://nvv.kovtp.ee/" TargetMode="External"/><Relationship Id="rId52" Type="http://schemas.openxmlformats.org/officeDocument/2006/relationships/hyperlink" Target="http://www.viljandi.ee/" TargetMode="External"/><Relationship Id="rId6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E7B0-5765-4407-B37F-C8918C570381}">
  <dimension ref="A1:S91"/>
  <sheetViews>
    <sheetView tabSelected="1" zoomScale="130" zoomScaleNormal="130" workbookViewId="0">
      <pane xSplit="18" ySplit="21" topLeftCell="S78" activePane="bottomRight" state="frozen"/>
      <selection pane="topRight" activeCell="S1" sqref="S1"/>
      <selection pane="bottomLeft" activeCell="A22" sqref="A22"/>
      <selection pane="bottomRight" activeCell="O6" sqref="O6:O7"/>
    </sheetView>
  </sheetViews>
  <sheetFormatPr defaultRowHeight="15" x14ac:dyDescent="0.25"/>
  <cols>
    <col min="1" max="1" width="12.140625" customWidth="1"/>
    <col min="2" max="2" width="16.42578125" customWidth="1"/>
    <col min="3" max="3" width="11.140625" customWidth="1"/>
    <col min="4" max="4" width="10.140625" customWidth="1"/>
    <col min="5" max="5" width="11.28515625" customWidth="1"/>
    <col min="6" max="6" width="10.28515625" customWidth="1"/>
    <col min="7" max="7" width="10.140625" customWidth="1"/>
    <col min="9" max="10" width="12.28515625" customWidth="1"/>
    <col min="11" max="11" width="11.7109375" customWidth="1"/>
    <col min="12" max="12" width="11.28515625" customWidth="1"/>
    <col min="13" max="13" width="12.28515625" customWidth="1"/>
    <col min="15" max="15" width="11.28515625" customWidth="1"/>
    <col min="16" max="17" width="11.42578125" customWidth="1"/>
    <col min="18" max="18" width="12.5703125" customWidth="1"/>
  </cols>
  <sheetData>
    <row r="1" spans="1:19" ht="15" customHeight="1" x14ac:dyDescent="0.25">
      <c r="I1" s="48" t="s">
        <v>108</v>
      </c>
      <c r="J1" s="48"/>
      <c r="K1" s="48"/>
      <c r="L1" s="48"/>
      <c r="M1" s="48"/>
    </row>
    <row r="2" spans="1:19" ht="15" customHeight="1" x14ac:dyDescent="0.25">
      <c r="I2" s="48"/>
      <c r="J2" s="48"/>
      <c r="K2" s="48"/>
      <c r="L2" s="48"/>
      <c r="M2" s="48"/>
      <c r="O2" s="44" t="s">
        <v>107</v>
      </c>
      <c r="P2" s="45"/>
      <c r="Q2" s="45"/>
      <c r="R2" s="45"/>
    </row>
    <row r="3" spans="1:19" x14ac:dyDescent="0.25">
      <c r="I3" s="48"/>
      <c r="J3" s="48"/>
      <c r="K3" s="48"/>
      <c r="L3" s="48"/>
      <c r="M3" s="48"/>
      <c r="O3" s="45"/>
      <c r="P3" s="45"/>
      <c r="Q3" s="45"/>
      <c r="R3" s="45"/>
    </row>
    <row r="4" spans="1:19" ht="14.25" customHeight="1" x14ac:dyDescent="0.25">
      <c r="H4" s="6"/>
      <c r="I4" s="48"/>
      <c r="J4" s="48"/>
      <c r="K4" s="48"/>
      <c r="L4" s="48"/>
      <c r="M4" s="48"/>
      <c r="N4" s="6"/>
      <c r="O4" s="45"/>
      <c r="P4" s="45"/>
      <c r="Q4" s="45"/>
      <c r="R4" s="45"/>
      <c r="S4" s="6"/>
    </row>
    <row r="5" spans="1:19" ht="21.75" customHeight="1" x14ac:dyDescent="0.25">
      <c r="H5" s="6"/>
      <c r="I5" s="6">
        <v>1000</v>
      </c>
      <c r="J5" s="6">
        <v>0.55000000000000004</v>
      </c>
      <c r="K5" s="22">
        <v>3.5E-4</v>
      </c>
      <c r="N5" s="6"/>
      <c r="O5" s="6">
        <v>0.51</v>
      </c>
      <c r="P5" s="22">
        <v>4.4999999999999999E-4</v>
      </c>
      <c r="S5" s="6"/>
    </row>
    <row r="6" spans="1:19" ht="18" customHeight="1" x14ac:dyDescent="0.25">
      <c r="A6" s="51" t="s">
        <v>0</v>
      </c>
      <c r="B6" s="53" t="s">
        <v>1</v>
      </c>
      <c r="C6" s="53" t="s">
        <v>105</v>
      </c>
      <c r="D6" s="55" t="s">
        <v>100</v>
      </c>
      <c r="E6" s="49" t="s">
        <v>97</v>
      </c>
      <c r="F6" s="49" t="s">
        <v>98</v>
      </c>
      <c r="G6" s="46" t="s">
        <v>96</v>
      </c>
      <c r="H6" s="6"/>
      <c r="I6" s="42" t="s">
        <v>102</v>
      </c>
      <c r="J6" s="42" t="s">
        <v>103</v>
      </c>
      <c r="K6" s="42" t="s">
        <v>104</v>
      </c>
      <c r="L6" s="42" t="s">
        <v>99</v>
      </c>
      <c r="M6" s="43" t="s">
        <v>101</v>
      </c>
      <c r="N6" s="6"/>
      <c r="O6" s="42" t="s">
        <v>103</v>
      </c>
      <c r="P6" s="42" t="s">
        <v>104</v>
      </c>
      <c r="Q6" s="42" t="s">
        <v>99</v>
      </c>
      <c r="R6" s="43" t="s">
        <v>106</v>
      </c>
      <c r="S6" s="6"/>
    </row>
    <row r="7" spans="1:19" ht="18" customHeight="1" x14ac:dyDescent="0.25">
      <c r="A7" s="52"/>
      <c r="B7" s="54"/>
      <c r="C7" s="54"/>
      <c r="D7" s="56"/>
      <c r="E7" s="50"/>
      <c r="F7" s="50"/>
      <c r="G7" s="47"/>
      <c r="H7" s="6"/>
      <c r="I7" s="42"/>
      <c r="J7" s="42"/>
      <c r="K7" s="42"/>
      <c r="L7" s="42"/>
      <c r="M7" s="43"/>
      <c r="N7" s="6"/>
      <c r="O7" s="42"/>
      <c r="P7" s="42"/>
      <c r="Q7" s="42"/>
      <c r="R7" s="43"/>
      <c r="S7" s="6"/>
    </row>
    <row r="8" spans="1:19" ht="18" customHeight="1" x14ac:dyDescent="0.25">
      <c r="A8" s="1" t="s">
        <v>2</v>
      </c>
      <c r="B8" s="2" t="s">
        <v>3</v>
      </c>
      <c r="C8" s="31">
        <v>6431</v>
      </c>
      <c r="D8" s="26">
        <v>1091</v>
      </c>
      <c r="E8" s="3">
        <v>6270182</v>
      </c>
      <c r="F8" s="3">
        <v>365473</v>
      </c>
      <c r="G8" s="21">
        <f>E8+F8</f>
        <v>6635655</v>
      </c>
      <c r="H8" s="6"/>
      <c r="I8" s="3">
        <v>1000</v>
      </c>
      <c r="J8" s="3">
        <f>C8*$J$5</f>
        <v>3537.05</v>
      </c>
      <c r="K8" s="3">
        <f>G8*$K$5</f>
        <v>2322.4792499999999</v>
      </c>
      <c r="L8" s="26">
        <f>SUM(I8:K8)</f>
        <v>6859.5292499999996</v>
      </c>
      <c r="M8" s="3">
        <f>L8-D8</f>
        <v>5768.5292499999996</v>
      </c>
      <c r="N8" s="6"/>
      <c r="O8" s="3">
        <f>C8*$O$5</f>
        <v>3279.81</v>
      </c>
      <c r="P8" s="3">
        <f>G8*$P$5</f>
        <v>2986.04475</v>
      </c>
      <c r="Q8" s="26">
        <f>SUM(N8:P8)</f>
        <v>6265.8547500000004</v>
      </c>
      <c r="R8" s="3">
        <f>Q8-D8</f>
        <v>5174.8547500000004</v>
      </c>
      <c r="S8" s="6"/>
    </row>
    <row r="9" spans="1:19" ht="18" customHeight="1" x14ac:dyDescent="0.25">
      <c r="A9" s="4"/>
      <c r="B9" s="2" t="s">
        <v>4</v>
      </c>
      <c r="C9" s="31">
        <v>17520</v>
      </c>
      <c r="D9" s="26">
        <v>7932</v>
      </c>
      <c r="E9" s="3">
        <v>24052439</v>
      </c>
      <c r="F9" s="3">
        <v>3981</v>
      </c>
      <c r="G9" s="21">
        <f t="shared" ref="G9:G72" si="0">E9+F9</f>
        <v>24056420</v>
      </c>
      <c r="H9" s="6"/>
      <c r="I9" s="3">
        <v>1000</v>
      </c>
      <c r="J9" s="3">
        <f t="shared" ref="J9:J72" si="1">C9*$J$5</f>
        <v>9636</v>
      </c>
      <c r="K9" s="3">
        <f t="shared" ref="K9:K72" si="2">G9*$K$5</f>
        <v>8419.7469999999994</v>
      </c>
      <c r="L9" s="26">
        <f t="shared" ref="L9:L72" si="3">SUM(I9:K9)</f>
        <v>19055.746999999999</v>
      </c>
      <c r="M9" s="3">
        <f t="shared" ref="M9:M72" si="4">L9-D9</f>
        <v>11123.746999999999</v>
      </c>
      <c r="N9" s="6"/>
      <c r="O9" s="3">
        <f t="shared" ref="O9:O72" si="5">C9*$O$5</f>
        <v>8935.2000000000007</v>
      </c>
      <c r="P9" s="3">
        <f t="shared" ref="P9:P72" si="6">G9*$P$5</f>
        <v>10825.388999999999</v>
      </c>
      <c r="Q9" s="26">
        <f t="shared" ref="Q9:Q72" si="7">SUM(N9:P9)</f>
        <v>19760.589</v>
      </c>
      <c r="R9" s="3">
        <f t="shared" ref="R9:R72" si="8">Q9-D9</f>
        <v>11828.589</v>
      </c>
      <c r="S9" s="6"/>
    </row>
    <row r="10" spans="1:19" ht="18" customHeight="1" x14ac:dyDescent="0.25">
      <c r="A10" s="4"/>
      <c r="B10" s="5" t="s">
        <v>5</v>
      </c>
      <c r="C10" s="32">
        <v>7217</v>
      </c>
      <c r="D10" s="26">
        <v>7289</v>
      </c>
      <c r="E10" s="3">
        <v>8639676</v>
      </c>
      <c r="F10" s="3">
        <v>80675</v>
      </c>
      <c r="G10" s="21">
        <f t="shared" si="0"/>
        <v>8720351</v>
      </c>
      <c r="H10" s="6"/>
      <c r="I10" s="3">
        <v>1000</v>
      </c>
      <c r="J10" s="3">
        <f t="shared" si="1"/>
        <v>3969.3500000000004</v>
      </c>
      <c r="K10" s="3">
        <f t="shared" si="2"/>
        <v>3052.1228499999997</v>
      </c>
      <c r="L10" s="26">
        <f t="shared" si="3"/>
        <v>8021.4728500000001</v>
      </c>
      <c r="M10" s="3">
        <f t="shared" si="4"/>
        <v>732.47285000000011</v>
      </c>
      <c r="N10" s="6"/>
      <c r="O10" s="3">
        <f t="shared" si="5"/>
        <v>3680.67</v>
      </c>
      <c r="P10" s="3">
        <f t="shared" si="6"/>
        <v>3924.1579499999998</v>
      </c>
      <c r="Q10" s="26">
        <f t="shared" si="7"/>
        <v>7604.8279499999999</v>
      </c>
      <c r="R10" s="3">
        <f t="shared" si="8"/>
        <v>315.82794999999987</v>
      </c>
      <c r="S10" s="6"/>
    </row>
    <row r="11" spans="1:19" ht="18" customHeight="1" x14ac:dyDescent="0.25">
      <c r="A11" s="4"/>
      <c r="B11" s="2" t="s">
        <v>6</v>
      </c>
      <c r="C11" s="31">
        <v>10387</v>
      </c>
      <c r="D11" s="26">
        <v>3344</v>
      </c>
      <c r="E11" s="3">
        <v>12172153</v>
      </c>
      <c r="F11" s="3">
        <v>0</v>
      </c>
      <c r="G11" s="21">
        <f t="shared" si="0"/>
        <v>12172153</v>
      </c>
      <c r="H11" s="6"/>
      <c r="I11" s="3">
        <v>1000</v>
      </c>
      <c r="J11" s="3">
        <f t="shared" si="1"/>
        <v>5712.85</v>
      </c>
      <c r="K11" s="3">
        <f t="shared" si="2"/>
        <v>4260.2535500000004</v>
      </c>
      <c r="L11" s="26">
        <f t="shared" si="3"/>
        <v>10973.10355</v>
      </c>
      <c r="M11" s="3">
        <f t="shared" si="4"/>
        <v>7629.1035499999998</v>
      </c>
      <c r="N11" s="6"/>
      <c r="O11" s="3">
        <f t="shared" si="5"/>
        <v>5297.37</v>
      </c>
      <c r="P11" s="3">
        <f t="shared" si="6"/>
        <v>5477.4688500000002</v>
      </c>
      <c r="Q11" s="26">
        <f t="shared" si="7"/>
        <v>10774.83885</v>
      </c>
      <c r="R11" s="3">
        <f t="shared" si="8"/>
        <v>7430.8388500000001</v>
      </c>
      <c r="S11" s="6"/>
    </row>
    <row r="12" spans="1:19" ht="18" customHeight="1" x14ac:dyDescent="0.25">
      <c r="A12" s="4"/>
      <c r="B12" s="2" t="s">
        <v>7</v>
      </c>
      <c r="C12" s="31">
        <v>6364</v>
      </c>
      <c r="D12" s="26">
        <v>7291</v>
      </c>
      <c r="E12" s="3">
        <v>8981227</v>
      </c>
      <c r="F12" s="3">
        <v>1064</v>
      </c>
      <c r="G12" s="21">
        <f t="shared" si="0"/>
        <v>8982291</v>
      </c>
      <c r="H12" s="6"/>
      <c r="I12" s="3">
        <v>1000</v>
      </c>
      <c r="J12" s="3">
        <f t="shared" si="1"/>
        <v>3500.2000000000003</v>
      </c>
      <c r="K12" s="3">
        <f t="shared" si="2"/>
        <v>3143.8018499999998</v>
      </c>
      <c r="L12" s="26">
        <f t="shared" si="3"/>
        <v>7644.0018500000006</v>
      </c>
      <c r="M12" s="3">
        <f t="shared" si="4"/>
        <v>353.00185000000056</v>
      </c>
      <c r="N12" s="6"/>
      <c r="O12" s="3">
        <f t="shared" si="5"/>
        <v>3245.64</v>
      </c>
      <c r="P12" s="3">
        <f t="shared" si="6"/>
        <v>4042.0309499999998</v>
      </c>
      <c r="Q12" s="26">
        <f t="shared" si="7"/>
        <v>7287.6709499999997</v>
      </c>
      <c r="R12" s="3">
        <f t="shared" si="8"/>
        <v>-3.3290500000002794</v>
      </c>
      <c r="S12" s="6"/>
    </row>
    <row r="13" spans="1:19" ht="18" customHeight="1" x14ac:dyDescent="0.25">
      <c r="A13" s="4"/>
      <c r="B13" s="2" t="s">
        <v>8</v>
      </c>
      <c r="C13" s="31">
        <v>7700</v>
      </c>
      <c r="D13" s="26">
        <v>6962</v>
      </c>
      <c r="E13" s="3">
        <v>7940151</v>
      </c>
      <c r="F13" s="3">
        <v>1319382</v>
      </c>
      <c r="G13" s="21">
        <f t="shared" si="0"/>
        <v>9259533</v>
      </c>
      <c r="H13" s="6"/>
      <c r="I13" s="3">
        <v>1000</v>
      </c>
      <c r="J13" s="3">
        <f t="shared" si="1"/>
        <v>4235</v>
      </c>
      <c r="K13" s="3">
        <f t="shared" si="2"/>
        <v>3240.83655</v>
      </c>
      <c r="L13" s="26">
        <f t="shared" si="3"/>
        <v>8475.83655</v>
      </c>
      <c r="M13" s="3">
        <f t="shared" si="4"/>
        <v>1513.83655</v>
      </c>
      <c r="N13" s="6"/>
      <c r="O13" s="3">
        <f t="shared" si="5"/>
        <v>3927</v>
      </c>
      <c r="P13" s="3">
        <f t="shared" si="6"/>
        <v>4166.7898500000001</v>
      </c>
      <c r="Q13" s="26">
        <f t="shared" si="7"/>
        <v>8093.7898500000001</v>
      </c>
      <c r="R13" s="3">
        <f t="shared" si="8"/>
        <v>1131.7898500000001</v>
      </c>
      <c r="S13" s="6"/>
    </row>
    <row r="14" spans="1:19" ht="18" customHeight="1" x14ac:dyDescent="0.25">
      <c r="A14" s="4"/>
      <c r="B14" s="2" t="s">
        <v>9</v>
      </c>
      <c r="C14" s="31">
        <v>6614</v>
      </c>
      <c r="D14" s="26">
        <v>2195</v>
      </c>
      <c r="E14" s="3">
        <v>6868293</v>
      </c>
      <c r="F14" s="3">
        <v>617574</v>
      </c>
      <c r="G14" s="21">
        <f t="shared" si="0"/>
        <v>7485867</v>
      </c>
      <c r="H14" s="6"/>
      <c r="I14" s="3">
        <v>1000</v>
      </c>
      <c r="J14" s="3">
        <f t="shared" si="1"/>
        <v>3637.7000000000003</v>
      </c>
      <c r="K14" s="3">
        <f t="shared" si="2"/>
        <v>2620.0534499999999</v>
      </c>
      <c r="L14" s="26">
        <f t="shared" si="3"/>
        <v>7257.7534500000002</v>
      </c>
      <c r="M14" s="3">
        <f t="shared" si="4"/>
        <v>5062.7534500000002</v>
      </c>
      <c r="N14" s="6"/>
      <c r="O14" s="3">
        <f t="shared" si="5"/>
        <v>3373.14</v>
      </c>
      <c r="P14" s="3">
        <f t="shared" si="6"/>
        <v>3368.6401499999997</v>
      </c>
      <c r="Q14" s="26">
        <f t="shared" si="7"/>
        <v>6741.7801499999996</v>
      </c>
      <c r="R14" s="3">
        <f t="shared" si="8"/>
        <v>4546.7801499999996</v>
      </c>
      <c r="S14" s="6"/>
    </row>
    <row r="15" spans="1:19" ht="18" customHeight="1" x14ac:dyDescent="0.25">
      <c r="A15" s="4"/>
      <c r="B15" s="2" t="s">
        <v>10</v>
      </c>
      <c r="C15" s="31">
        <v>2498</v>
      </c>
      <c r="D15" s="26">
        <v>8890</v>
      </c>
      <c r="E15" s="3">
        <v>1717364</v>
      </c>
      <c r="F15" s="3">
        <v>332166</v>
      </c>
      <c r="G15" s="21">
        <f t="shared" si="0"/>
        <v>2049530</v>
      </c>
      <c r="H15" s="6"/>
      <c r="I15" s="3">
        <v>1000</v>
      </c>
      <c r="J15" s="3">
        <f t="shared" si="1"/>
        <v>1373.9</v>
      </c>
      <c r="K15" s="3">
        <f t="shared" si="2"/>
        <v>717.33550000000002</v>
      </c>
      <c r="L15" s="26">
        <f t="shared" si="3"/>
        <v>3091.2355000000002</v>
      </c>
      <c r="M15" s="3">
        <f t="shared" si="4"/>
        <v>-5798.7644999999993</v>
      </c>
      <c r="N15" s="6"/>
      <c r="O15" s="3">
        <f t="shared" si="5"/>
        <v>1273.98</v>
      </c>
      <c r="P15" s="3">
        <f t="shared" si="6"/>
        <v>922.2885</v>
      </c>
      <c r="Q15" s="26">
        <f t="shared" si="7"/>
        <v>2196.2685000000001</v>
      </c>
      <c r="R15" s="3">
        <f t="shared" si="8"/>
        <v>-6693.7314999999999</v>
      </c>
      <c r="S15" s="6"/>
    </row>
    <row r="16" spans="1:19" ht="18" customHeight="1" x14ac:dyDescent="0.25">
      <c r="A16" s="6"/>
      <c r="B16" s="2" t="s">
        <v>11</v>
      </c>
      <c r="C16" s="31">
        <v>13604</v>
      </c>
      <c r="D16" s="28">
        <v>5660</v>
      </c>
      <c r="E16" s="3">
        <v>13334230</v>
      </c>
      <c r="F16" s="3">
        <v>1060409</v>
      </c>
      <c r="G16" s="21">
        <f t="shared" si="0"/>
        <v>14394639</v>
      </c>
      <c r="H16" s="6"/>
      <c r="I16" s="3">
        <v>1000</v>
      </c>
      <c r="J16" s="3">
        <f t="shared" si="1"/>
        <v>7482.2000000000007</v>
      </c>
      <c r="K16" s="3">
        <f t="shared" si="2"/>
        <v>5038.1236499999995</v>
      </c>
      <c r="L16" s="26">
        <f t="shared" si="3"/>
        <v>13520.32365</v>
      </c>
      <c r="M16" s="3">
        <f t="shared" si="4"/>
        <v>7860.3236500000003</v>
      </c>
      <c r="N16" s="6"/>
      <c r="O16" s="3">
        <f t="shared" si="5"/>
        <v>6938.04</v>
      </c>
      <c r="P16" s="3">
        <f t="shared" si="6"/>
        <v>6477.5875500000002</v>
      </c>
      <c r="Q16" s="26">
        <f t="shared" si="7"/>
        <v>13415.627550000001</v>
      </c>
      <c r="R16" s="3">
        <f t="shared" si="8"/>
        <v>7755.6275500000011</v>
      </c>
      <c r="S16" s="6"/>
    </row>
    <row r="17" spans="1:19" ht="18" customHeight="1" x14ac:dyDescent="0.25">
      <c r="A17" s="4"/>
      <c r="B17" s="2" t="s">
        <v>12</v>
      </c>
      <c r="C17" s="31">
        <v>16040</v>
      </c>
      <c r="D17" s="26">
        <v>10041</v>
      </c>
      <c r="E17" s="3">
        <v>14195993</v>
      </c>
      <c r="F17" s="3">
        <v>0</v>
      </c>
      <c r="G17" s="21">
        <f t="shared" si="0"/>
        <v>14195993</v>
      </c>
      <c r="H17" s="6"/>
      <c r="I17" s="3">
        <v>1000</v>
      </c>
      <c r="J17" s="3">
        <f t="shared" si="1"/>
        <v>8822</v>
      </c>
      <c r="K17" s="3">
        <f t="shared" si="2"/>
        <v>4968.5975499999995</v>
      </c>
      <c r="L17" s="26">
        <f t="shared" si="3"/>
        <v>14790.597549999999</v>
      </c>
      <c r="M17" s="3">
        <f t="shared" si="4"/>
        <v>4749.5975499999986</v>
      </c>
      <c r="N17" s="6"/>
      <c r="O17" s="3">
        <f t="shared" si="5"/>
        <v>8180.4000000000005</v>
      </c>
      <c r="P17" s="3">
        <f t="shared" si="6"/>
        <v>6388.1968500000003</v>
      </c>
      <c r="Q17" s="26">
        <f t="shared" si="7"/>
        <v>14568.596850000002</v>
      </c>
      <c r="R17" s="3">
        <f t="shared" si="8"/>
        <v>4527.5968500000017</v>
      </c>
      <c r="S17" s="6"/>
    </row>
    <row r="18" spans="1:19" ht="18" customHeight="1" x14ac:dyDescent="0.25">
      <c r="A18" s="4"/>
      <c r="B18" s="2" t="s">
        <v>13</v>
      </c>
      <c r="C18" s="31">
        <v>5344</v>
      </c>
      <c r="D18" s="26">
        <v>5574</v>
      </c>
      <c r="E18" s="3">
        <v>6210155</v>
      </c>
      <c r="F18" s="3">
        <v>309666</v>
      </c>
      <c r="G18" s="21">
        <f t="shared" si="0"/>
        <v>6519821</v>
      </c>
      <c r="H18" s="6"/>
      <c r="I18" s="3">
        <v>1000</v>
      </c>
      <c r="J18" s="3">
        <f t="shared" si="1"/>
        <v>2939.2000000000003</v>
      </c>
      <c r="K18" s="3">
        <f t="shared" si="2"/>
        <v>2281.9373500000002</v>
      </c>
      <c r="L18" s="26">
        <f t="shared" si="3"/>
        <v>6221.1373500000009</v>
      </c>
      <c r="M18" s="3">
        <f t="shared" si="4"/>
        <v>647.13735000000088</v>
      </c>
      <c r="N18" s="6"/>
      <c r="O18" s="3">
        <f t="shared" si="5"/>
        <v>2725.44</v>
      </c>
      <c r="P18" s="3">
        <f t="shared" si="6"/>
        <v>2933.9194499999999</v>
      </c>
      <c r="Q18" s="26">
        <f t="shared" si="7"/>
        <v>5659.3594499999999</v>
      </c>
      <c r="R18" s="3">
        <f t="shared" si="8"/>
        <v>85.359449999999924</v>
      </c>
      <c r="S18" s="6"/>
    </row>
    <row r="19" spans="1:19" ht="18" customHeight="1" x14ac:dyDescent="0.25">
      <c r="A19" s="4"/>
      <c r="B19" s="2" t="s">
        <v>14</v>
      </c>
      <c r="C19" s="31">
        <v>23147</v>
      </c>
      <c r="D19" s="26">
        <v>12398</v>
      </c>
      <c r="E19" s="3">
        <v>34388671</v>
      </c>
      <c r="F19" s="3">
        <v>0</v>
      </c>
      <c r="G19" s="21">
        <f t="shared" si="0"/>
        <v>34388671</v>
      </c>
      <c r="H19" s="6"/>
      <c r="I19" s="3">
        <v>1000</v>
      </c>
      <c r="J19" s="3">
        <f t="shared" si="1"/>
        <v>12730.85</v>
      </c>
      <c r="K19" s="3">
        <f t="shared" si="2"/>
        <v>12036.03485</v>
      </c>
      <c r="L19" s="26">
        <f t="shared" si="3"/>
        <v>25766.884850000002</v>
      </c>
      <c r="M19" s="3">
        <f t="shared" si="4"/>
        <v>13368.884850000002</v>
      </c>
      <c r="N19" s="6"/>
      <c r="O19" s="3">
        <f t="shared" si="5"/>
        <v>11804.97</v>
      </c>
      <c r="P19" s="3">
        <f t="shared" si="6"/>
        <v>15474.901949999999</v>
      </c>
      <c r="Q19" s="26">
        <f t="shared" si="7"/>
        <v>27279.871950000001</v>
      </c>
      <c r="R19" s="3">
        <f t="shared" si="8"/>
        <v>14881.871950000001</v>
      </c>
      <c r="S19" s="6"/>
    </row>
    <row r="20" spans="1:19" ht="18" customHeight="1" x14ac:dyDescent="0.25">
      <c r="A20" s="4"/>
      <c r="B20" s="2" t="s">
        <v>15</v>
      </c>
      <c r="C20" s="31">
        <v>11644</v>
      </c>
      <c r="D20" s="26">
        <v>12717</v>
      </c>
      <c r="E20" s="3">
        <v>15083731</v>
      </c>
      <c r="F20" s="3">
        <v>0</v>
      </c>
      <c r="G20" s="21">
        <f t="shared" si="0"/>
        <v>15083731</v>
      </c>
      <c r="H20" s="6"/>
      <c r="I20" s="3">
        <v>1000</v>
      </c>
      <c r="J20" s="3">
        <f t="shared" si="1"/>
        <v>6404.2000000000007</v>
      </c>
      <c r="K20" s="3">
        <f t="shared" si="2"/>
        <v>5279.3058499999997</v>
      </c>
      <c r="L20" s="26">
        <f t="shared" si="3"/>
        <v>12683.505850000001</v>
      </c>
      <c r="M20" s="3">
        <f t="shared" si="4"/>
        <v>-33.494149999998626</v>
      </c>
      <c r="N20" s="6"/>
      <c r="O20" s="3">
        <f t="shared" si="5"/>
        <v>5938.4400000000005</v>
      </c>
      <c r="P20" s="3">
        <f t="shared" si="6"/>
        <v>6787.6789499999995</v>
      </c>
      <c r="Q20" s="26">
        <f t="shared" si="7"/>
        <v>12726.11895</v>
      </c>
      <c r="R20" s="3">
        <f t="shared" si="8"/>
        <v>9.1189500000000407</v>
      </c>
      <c r="S20" s="6"/>
    </row>
    <row r="21" spans="1:19" ht="18" customHeight="1" x14ac:dyDescent="0.25">
      <c r="A21" s="4"/>
      <c r="B21" s="2" t="s">
        <v>16</v>
      </c>
      <c r="C21" s="31">
        <v>25571</v>
      </c>
      <c r="D21" s="26">
        <v>22065</v>
      </c>
      <c r="E21" s="3">
        <v>32230146</v>
      </c>
      <c r="F21" s="3">
        <v>352336</v>
      </c>
      <c r="G21" s="21">
        <f t="shared" si="0"/>
        <v>32582482</v>
      </c>
      <c r="H21" s="6"/>
      <c r="I21" s="3">
        <v>1000</v>
      </c>
      <c r="J21" s="3">
        <f t="shared" si="1"/>
        <v>14064.050000000001</v>
      </c>
      <c r="K21" s="3">
        <f t="shared" si="2"/>
        <v>11403.868699999999</v>
      </c>
      <c r="L21" s="26">
        <f t="shared" si="3"/>
        <v>26467.918700000002</v>
      </c>
      <c r="M21" s="3">
        <f t="shared" si="4"/>
        <v>4402.918700000002</v>
      </c>
      <c r="N21" s="6"/>
      <c r="O21" s="3">
        <f t="shared" si="5"/>
        <v>13041.210000000001</v>
      </c>
      <c r="P21" s="3">
        <f t="shared" si="6"/>
        <v>14662.116899999999</v>
      </c>
      <c r="Q21" s="26">
        <f t="shared" si="7"/>
        <v>27703.3269</v>
      </c>
      <c r="R21" s="3">
        <f t="shared" si="8"/>
        <v>5638.3269</v>
      </c>
      <c r="S21" s="6"/>
    </row>
    <row r="22" spans="1:19" ht="18" customHeight="1" x14ac:dyDescent="0.25">
      <c r="A22" s="7"/>
      <c r="B22" s="8" t="s">
        <v>17</v>
      </c>
      <c r="C22" s="33">
        <v>458373</v>
      </c>
      <c r="D22" s="26">
        <v>219993</v>
      </c>
      <c r="E22" s="3">
        <v>548356587</v>
      </c>
      <c r="F22" s="3">
        <v>26761</v>
      </c>
      <c r="G22" s="21">
        <f t="shared" si="0"/>
        <v>548383348</v>
      </c>
      <c r="H22" s="6"/>
      <c r="I22" s="3">
        <v>1000</v>
      </c>
      <c r="J22" s="3">
        <f>C22*($J$5/3)</f>
        <v>84035.05</v>
      </c>
      <c r="K22" s="3">
        <f t="shared" si="2"/>
        <v>191934.17180000001</v>
      </c>
      <c r="L22" s="26">
        <f t="shared" si="3"/>
        <v>276969.2218</v>
      </c>
      <c r="M22" s="3">
        <f t="shared" si="4"/>
        <v>56976.221799999999</v>
      </c>
      <c r="N22" s="6"/>
      <c r="O22" s="3">
        <f>C22*0.1</f>
        <v>45837.3</v>
      </c>
      <c r="P22" s="3">
        <f t="shared" si="6"/>
        <v>246772.50659999999</v>
      </c>
      <c r="Q22" s="26">
        <f t="shared" si="7"/>
        <v>292609.80660000001</v>
      </c>
      <c r="R22" s="3">
        <f t="shared" si="8"/>
        <v>72616.806600000011</v>
      </c>
      <c r="S22" s="6"/>
    </row>
    <row r="23" spans="1:19" ht="18" customHeight="1" x14ac:dyDescent="0.25">
      <c r="A23" s="9"/>
      <c r="B23" s="2" t="s">
        <v>18</v>
      </c>
      <c r="C23" s="31">
        <v>22481</v>
      </c>
      <c r="D23" s="26">
        <v>13847</v>
      </c>
      <c r="E23" s="3">
        <v>32813443</v>
      </c>
      <c r="F23" s="3">
        <v>114954</v>
      </c>
      <c r="G23" s="21">
        <f t="shared" si="0"/>
        <v>32928397</v>
      </c>
      <c r="H23" s="6"/>
      <c r="I23" s="3">
        <v>1000</v>
      </c>
      <c r="J23" s="3">
        <f t="shared" si="1"/>
        <v>12364.550000000001</v>
      </c>
      <c r="K23" s="3">
        <f t="shared" si="2"/>
        <v>11524.93895</v>
      </c>
      <c r="L23" s="26">
        <f t="shared" si="3"/>
        <v>24889.488949999999</v>
      </c>
      <c r="M23" s="3">
        <f t="shared" si="4"/>
        <v>11042.488949999999</v>
      </c>
      <c r="N23" s="6"/>
      <c r="O23" s="3">
        <f t="shared" si="5"/>
        <v>11465.31</v>
      </c>
      <c r="P23" s="3">
        <f t="shared" si="6"/>
        <v>14817.77865</v>
      </c>
      <c r="Q23" s="26">
        <f t="shared" si="7"/>
        <v>26283.088649999998</v>
      </c>
      <c r="R23" s="3">
        <f t="shared" si="8"/>
        <v>12436.088649999998</v>
      </c>
      <c r="S23" s="6"/>
    </row>
    <row r="24" spans="1:19" ht="18" customHeight="1" x14ac:dyDescent="0.25">
      <c r="A24" s="10" t="s">
        <v>19</v>
      </c>
      <c r="B24" s="11" t="s">
        <v>20</v>
      </c>
      <c r="C24" s="34">
        <v>9758</v>
      </c>
      <c r="D24" s="26">
        <v>9880</v>
      </c>
      <c r="E24" s="3">
        <v>10396407</v>
      </c>
      <c r="F24" s="3">
        <v>22746</v>
      </c>
      <c r="G24" s="21">
        <f t="shared" si="0"/>
        <v>10419153</v>
      </c>
      <c r="H24" s="6"/>
      <c r="I24" s="3">
        <v>1000</v>
      </c>
      <c r="J24" s="3">
        <f t="shared" si="1"/>
        <v>5366.9000000000005</v>
      </c>
      <c r="K24" s="3">
        <f t="shared" si="2"/>
        <v>3646.7035500000002</v>
      </c>
      <c r="L24" s="26">
        <f t="shared" si="3"/>
        <v>10013.60355</v>
      </c>
      <c r="M24" s="3">
        <f t="shared" si="4"/>
        <v>133.60354999999981</v>
      </c>
      <c r="N24" s="6"/>
      <c r="O24" s="3">
        <f t="shared" si="5"/>
        <v>4976.58</v>
      </c>
      <c r="P24" s="3">
        <f t="shared" si="6"/>
        <v>4688.6188499999998</v>
      </c>
      <c r="Q24" s="26">
        <f t="shared" si="7"/>
        <v>9665.1988500000007</v>
      </c>
      <c r="R24" s="3">
        <f t="shared" si="8"/>
        <v>-214.80114999999932</v>
      </c>
      <c r="S24" s="6"/>
    </row>
    <row r="25" spans="1:19" ht="18" customHeight="1" x14ac:dyDescent="0.25">
      <c r="A25" s="12" t="s">
        <v>21</v>
      </c>
      <c r="B25" s="11" t="s">
        <v>22</v>
      </c>
      <c r="C25" s="34">
        <v>4678</v>
      </c>
      <c r="D25" s="26">
        <v>3848</v>
      </c>
      <c r="E25" s="3">
        <v>3806099</v>
      </c>
      <c r="F25" s="3">
        <v>557723</v>
      </c>
      <c r="G25" s="21">
        <f t="shared" si="0"/>
        <v>4363822</v>
      </c>
      <c r="H25" s="6"/>
      <c r="I25" s="3">
        <v>1000</v>
      </c>
      <c r="J25" s="3">
        <f t="shared" si="1"/>
        <v>2572.9</v>
      </c>
      <c r="K25" s="3">
        <f t="shared" si="2"/>
        <v>1527.3377</v>
      </c>
      <c r="L25" s="26">
        <f t="shared" si="3"/>
        <v>5100.2376999999997</v>
      </c>
      <c r="M25" s="3">
        <f t="shared" si="4"/>
        <v>1252.2376999999997</v>
      </c>
      <c r="N25" s="6"/>
      <c r="O25" s="3">
        <f t="shared" si="5"/>
        <v>2385.7800000000002</v>
      </c>
      <c r="P25" s="3">
        <f t="shared" si="6"/>
        <v>1963.7199000000001</v>
      </c>
      <c r="Q25" s="26">
        <f t="shared" si="7"/>
        <v>4349.4999000000007</v>
      </c>
      <c r="R25" s="3">
        <f t="shared" si="8"/>
        <v>501.49990000000071</v>
      </c>
      <c r="S25" s="6"/>
    </row>
    <row r="26" spans="1:19" ht="18" customHeight="1" x14ac:dyDescent="0.25">
      <c r="A26" s="4"/>
      <c r="B26" s="11" t="s">
        <v>23</v>
      </c>
      <c r="C26" s="34">
        <v>11459</v>
      </c>
      <c r="D26" s="26">
        <v>8559</v>
      </c>
      <c r="E26" s="3">
        <v>9605866</v>
      </c>
      <c r="F26" s="3">
        <v>897782</v>
      </c>
      <c r="G26" s="21">
        <f t="shared" si="0"/>
        <v>10503648</v>
      </c>
      <c r="H26" s="6"/>
      <c r="I26" s="3">
        <v>1000</v>
      </c>
      <c r="J26" s="3">
        <f t="shared" si="1"/>
        <v>6302.4500000000007</v>
      </c>
      <c r="K26" s="3">
        <f t="shared" si="2"/>
        <v>3676.2768000000001</v>
      </c>
      <c r="L26" s="26">
        <f t="shared" si="3"/>
        <v>10978.7268</v>
      </c>
      <c r="M26" s="3">
        <f t="shared" si="4"/>
        <v>2419.7268000000004</v>
      </c>
      <c r="N26" s="6"/>
      <c r="O26" s="3">
        <f t="shared" si="5"/>
        <v>5844.09</v>
      </c>
      <c r="P26" s="3">
        <f t="shared" si="6"/>
        <v>4726.6415999999999</v>
      </c>
      <c r="Q26" s="26">
        <f t="shared" si="7"/>
        <v>10570.731599999999</v>
      </c>
      <c r="R26" s="3">
        <f t="shared" si="8"/>
        <v>2011.7315999999992</v>
      </c>
      <c r="S26" s="6"/>
    </row>
    <row r="27" spans="1:19" ht="18" customHeight="1" x14ac:dyDescent="0.25">
      <c r="A27" s="4"/>
      <c r="B27" s="11" t="s">
        <v>24</v>
      </c>
      <c r="C27" s="34">
        <v>32296</v>
      </c>
      <c r="D27" s="26">
        <v>27340</v>
      </c>
      <c r="E27" s="3">
        <v>22189723</v>
      </c>
      <c r="F27" s="3">
        <v>5882925</v>
      </c>
      <c r="G27" s="21">
        <f t="shared" si="0"/>
        <v>28072648</v>
      </c>
      <c r="H27" s="6"/>
      <c r="I27" s="3">
        <v>1000</v>
      </c>
      <c r="J27" s="3">
        <f t="shared" si="1"/>
        <v>17762.800000000003</v>
      </c>
      <c r="K27" s="3">
        <f t="shared" si="2"/>
        <v>9825.4267999999993</v>
      </c>
      <c r="L27" s="26">
        <f t="shared" si="3"/>
        <v>28588.226800000004</v>
      </c>
      <c r="M27" s="3">
        <f t="shared" si="4"/>
        <v>1248.226800000004</v>
      </c>
      <c r="N27" s="6"/>
      <c r="O27" s="3">
        <f t="shared" si="5"/>
        <v>16470.96</v>
      </c>
      <c r="P27" s="3">
        <f t="shared" si="6"/>
        <v>12632.6916</v>
      </c>
      <c r="Q27" s="26">
        <f t="shared" si="7"/>
        <v>29103.651599999997</v>
      </c>
      <c r="R27" s="3">
        <f t="shared" si="8"/>
        <v>1763.6515999999974</v>
      </c>
      <c r="S27" s="6"/>
    </row>
    <row r="28" spans="1:19" ht="18" customHeight="1" x14ac:dyDescent="0.25">
      <c r="A28" s="4"/>
      <c r="B28" s="11" t="s">
        <v>25</v>
      </c>
      <c r="C28" s="34">
        <v>8188</v>
      </c>
      <c r="D28" s="26">
        <v>6840</v>
      </c>
      <c r="E28" s="3">
        <v>5763760</v>
      </c>
      <c r="F28" s="3">
        <v>1427015</v>
      </c>
      <c r="G28" s="21">
        <f t="shared" si="0"/>
        <v>7190775</v>
      </c>
      <c r="H28" s="6"/>
      <c r="I28" s="3">
        <v>1000</v>
      </c>
      <c r="J28" s="3">
        <f t="shared" si="1"/>
        <v>4503.4000000000005</v>
      </c>
      <c r="K28" s="3">
        <f t="shared" si="2"/>
        <v>2516.7712499999998</v>
      </c>
      <c r="L28" s="26">
        <f t="shared" si="3"/>
        <v>8020.1712500000003</v>
      </c>
      <c r="M28" s="3">
        <f t="shared" si="4"/>
        <v>1180.1712500000003</v>
      </c>
      <c r="N28" s="6"/>
      <c r="O28" s="3">
        <f t="shared" si="5"/>
        <v>4175.88</v>
      </c>
      <c r="P28" s="3">
        <f t="shared" si="6"/>
        <v>3235.8487500000001</v>
      </c>
      <c r="Q28" s="26">
        <f t="shared" si="7"/>
        <v>7411.7287500000002</v>
      </c>
      <c r="R28" s="3">
        <f t="shared" si="8"/>
        <v>571.72875000000022</v>
      </c>
      <c r="S28" s="6"/>
    </row>
    <row r="29" spans="1:19" ht="18" customHeight="1" x14ac:dyDescent="0.25">
      <c r="A29" s="4"/>
      <c r="B29" s="11" t="s">
        <v>26</v>
      </c>
      <c r="C29" s="34">
        <v>53625</v>
      </c>
      <c r="D29" s="26">
        <v>39445</v>
      </c>
      <c r="E29" s="3">
        <v>32070403</v>
      </c>
      <c r="F29" s="3">
        <v>16090416</v>
      </c>
      <c r="G29" s="21">
        <f t="shared" si="0"/>
        <v>48160819</v>
      </c>
      <c r="H29" s="6"/>
      <c r="I29" s="3">
        <v>1000</v>
      </c>
      <c r="J29" s="3">
        <f t="shared" si="1"/>
        <v>29493.750000000004</v>
      </c>
      <c r="K29" s="3">
        <f t="shared" si="2"/>
        <v>16856.286649999998</v>
      </c>
      <c r="L29" s="26">
        <f t="shared" si="3"/>
        <v>47350.036650000002</v>
      </c>
      <c r="M29" s="3">
        <f t="shared" si="4"/>
        <v>7905.0366500000018</v>
      </c>
      <c r="N29" s="6"/>
      <c r="O29" s="3">
        <f t="shared" si="5"/>
        <v>27348.75</v>
      </c>
      <c r="P29" s="3">
        <f t="shared" si="6"/>
        <v>21672.368549999999</v>
      </c>
      <c r="Q29" s="26">
        <f t="shared" si="7"/>
        <v>49021.118549999999</v>
      </c>
      <c r="R29" s="3">
        <f t="shared" si="8"/>
        <v>9576.1185499999992</v>
      </c>
      <c r="S29" s="6"/>
    </row>
    <row r="30" spans="1:19" ht="18" customHeight="1" x14ac:dyDescent="0.25">
      <c r="A30" s="4"/>
      <c r="B30" s="11" t="s">
        <v>27</v>
      </c>
      <c r="C30" s="34">
        <v>4773</v>
      </c>
      <c r="D30" s="26">
        <v>3673</v>
      </c>
      <c r="E30" s="3">
        <v>3165105</v>
      </c>
      <c r="F30" s="3">
        <v>1165514</v>
      </c>
      <c r="G30" s="21">
        <f t="shared" si="0"/>
        <v>4330619</v>
      </c>
      <c r="H30" s="6"/>
      <c r="I30" s="3">
        <v>1000</v>
      </c>
      <c r="J30" s="3">
        <f t="shared" si="1"/>
        <v>2625.15</v>
      </c>
      <c r="K30" s="3">
        <f t="shared" si="2"/>
        <v>1515.7166500000001</v>
      </c>
      <c r="L30" s="26">
        <f t="shared" si="3"/>
        <v>5140.8666499999999</v>
      </c>
      <c r="M30" s="3">
        <f t="shared" si="4"/>
        <v>1467.8666499999999</v>
      </c>
      <c r="N30" s="6"/>
      <c r="O30" s="3">
        <f t="shared" si="5"/>
        <v>2434.23</v>
      </c>
      <c r="P30" s="3">
        <f t="shared" si="6"/>
        <v>1948.77855</v>
      </c>
      <c r="Q30" s="26">
        <f t="shared" si="7"/>
        <v>4383.0085500000005</v>
      </c>
      <c r="R30" s="3">
        <f t="shared" si="8"/>
        <v>710.00855000000047</v>
      </c>
      <c r="S30" s="6"/>
    </row>
    <row r="31" spans="1:19" ht="18" customHeight="1" x14ac:dyDescent="0.25">
      <c r="A31" s="4"/>
      <c r="B31" s="13" t="s">
        <v>28</v>
      </c>
      <c r="C31" s="35">
        <v>12157</v>
      </c>
      <c r="D31" s="26">
        <v>10311</v>
      </c>
      <c r="E31" s="3">
        <v>7889210</v>
      </c>
      <c r="F31" s="3">
        <v>2156336</v>
      </c>
      <c r="G31" s="21">
        <f t="shared" si="0"/>
        <v>10045546</v>
      </c>
      <c r="H31" s="6"/>
      <c r="I31" s="3">
        <v>1000</v>
      </c>
      <c r="J31" s="3">
        <f t="shared" si="1"/>
        <v>6686.35</v>
      </c>
      <c r="K31" s="3">
        <f t="shared" si="2"/>
        <v>3515.9411</v>
      </c>
      <c r="L31" s="26">
        <f t="shared" si="3"/>
        <v>11202.2911</v>
      </c>
      <c r="M31" s="3">
        <f t="shared" si="4"/>
        <v>891.29110000000037</v>
      </c>
      <c r="N31" s="6"/>
      <c r="O31" s="3">
        <f t="shared" si="5"/>
        <v>6200.07</v>
      </c>
      <c r="P31" s="3">
        <f t="shared" si="6"/>
        <v>4520.4956999999995</v>
      </c>
      <c r="Q31" s="26">
        <f t="shared" si="7"/>
        <v>10720.565699999999</v>
      </c>
      <c r="R31" s="3">
        <f t="shared" si="8"/>
        <v>409.5656999999992</v>
      </c>
      <c r="S31" s="6"/>
    </row>
    <row r="32" spans="1:19" ht="18" customHeight="1" x14ac:dyDescent="0.25">
      <c r="A32" s="9"/>
      <c r="B32" s="11" t="s">
        <v>29</v>
      </c>
      <c r="C32" s="34">
        <v>4599</v>
      </c>
      <c r="D32" s="26">
        <v>4834</v>
      </c>
      <c r="E32" s="3">
        <v>4448865</v>
      </c>
      <c r="F32" s="3">
        <v>330595</v>
      </c>
      <c r="G32" s="21">
        <f t="shared" si="0"/>
        <v>4779460</v>
      </c>
      <c r="H32" s="6"/>
      <c r="I32" s="3">
        <v>1000</v>
      </c>
      <c r="J32" s="3">
        <f t="shared" si="1"/>
        <v>2529.4500000000003</v>
      </c>
      <c r="K32" s="3">
        <f t="shared" si="2"/>
        <v>1672.8109999999999</v>
      </c>
      <c r="L32" s="26">
        <f t="shared" si="3"/>
        <v>5202.2610000000004</v>
      </c>
      <c r="M32" s="3">
        <f t="shared" si="4"/>
        <v>368.26100000000042</v>
      </c>
      <c r="N32" s="6"/>
      <c r="O32" s="3">
        <f t="shared" si="5"/>
        <v>2345.4900000000002</v>
      </c>
      <c r="P32" s="3">
        <f t="shared" si="6"/>
        <v>2150.7570000000001</v>
      </c>
      <c r="Q32" s="26">
        <f t="shared" si="7"/>
        <v>4496.2470000000003</v>
      </c>
      <c r="R32" s="3">
        <f t="shared" si="8"/>
        <v>-337.7529999999997</v>
      </c>
      <c r="S32" s="6"/>
    </row>
    <row r="33" spans="1:19" ht="18" customHeight="1" x14ac:dyDescent="0.25">
      <c r="A33" s="1" t="s">
        <v>30</v>
      </c>
      <c r="B33" s="11" t="s">
        <v>31</v>
      </c>
      <c r="C33" s="34">
        <v>13127</v>
      </c>
      <c r="D33" s="26">
        <v>10036</v>
      </c>
      <c r="E33" s="3">
        <v>10963801</v>
      </c>
      <c r="F33" s="3">
        <v>1987799</v>
      </c>
      <c r="G33" s="21">
        <f t="shared" si="0"/>
        <v>12951600</v>
      </c>
      <c r="H33" s="6"/>
      <c r="I33" s="3">
        <v>1000</v>
      </c>
      <c r="J33" s="3">
        <f t="shared" si="1"/>
        <v>7219.85</v>
      </c>
      <c r="K33" s="3">
        <f t="shared" si="2"/>
        <v>4533.0600000000004</v>
      </c>
      <c r="L33" s="26">
        <f t="shared" si="3"/>
        <v>12752.91</v>
      </c>
      <c r="M33" s="3">
        <f t="shared" si="4"/>
        <v>2716.91</v>
      </c>
      <c r="N33" s="6"/>
      <c r="O33" s="3">
        <f t="shared" si="5"/>
        <v>6694.77</v>
      </c>
      <c r="P33" s="3">
        <f t="shared" si="6"/>
        <v>5828.22</v>
      </c>
      <c r="Q33" s="26">
        <f t="shared" si="7"/>
        <v>12522.990000000002</v>
      </c>
      <c r="R33" s="3">
        <f t="shared" si="8"/>
        <v>2486.9900000000016</v>
      </c>
      <c r="S33" s="6"/>
    </row>
    <row r="34" spans="1:19" ht="18" customHeight="1" x14ac:dyDescent="0.25">
      <c r="A34" s="4"/>
      <c r="B34" s="11" t="s">
        <v>32</v>
      </c>
      <c r="C34" s="34">
        <v>5291</v>
      </c>
      <c r="D34" s="26">
        <v>3877</v>
      </c>
      <c r="E34" s="3">
        <v>3589161</v>
      </c>
      <c r="F34" s="3">
        <v>1099738</v>
      </c>
      <c r="G34" s="21">
        <f t="shared" si="0"/>
        <v>4688899</v>
      </c>
      <c r="H34" s="6"/>
      <c r="I34" s="3">
        <v>1000</v>
      </c>
      <c r="J34" s="3">
        <f t="shared" si="1"/>
        <v>2910.05</v>
      </c>
      <c r="K34" s="3">
        <f t="shared" si="2"/>
        <v>1641.11465</v>
      </c>
      <c r="L34" s="26">
        <f t="shared" si="3"/>
        <v>5551.1646500000006</v>
      </c>
      <c r="M34" s="3">
        <f t="shared" si="4"/>
        <v>1674.1646500000006</v>
      </c>
      <c r="N34" s="6"/>
      <c r="O34" s="3">
        <f t="shared" si="5"/>
        <v>2698.41</v>
      </c>
      <c r="P34" s="3">
        <f t="shared" si="6"/>
        <v>2110.0045500000001</v>
      </c>
      <c r="Q34" s="26">
        <f t="shared" si="7"/>
        <v>4808.4145499999995</v>
      </c>
      <c r="R34" s="3">
        <f t="shared" si="8"/>
        <v>931.41454999999951</v>
      </c>
      <c r="S34" s="6"/>
    </row>
    <row r="35" spans="1:19" ht="18" customHeight="1" x14ac:dyDescent="0.25">
      <c r="A35" s="9"/>
      <c r="B35" s="11" t="s">
        <v>33</v>
      </c>
      <c r="C35" s="34">
        <v>9484</v>
      </c>
      <c r="D35" s="26">
        <v>9487</v>
      </c>
      <c r="E35" s="3">
        <v>7944588</v>
      </c>
      <c r="F35" s="3">
        <v>1418981</v>
      </c>
      <c r="G35" s="21">
        <f t="shared" si="0"/>
        <v>9363569</v>
      </c>
      <c r="H35" s="6"/>
      <c r="I35" s="3">
        <v>1000</v>
      </c>
      <c r="J35" s="3">
        <f t="shared" si="1"/>
        <v>5216.2000000000007</v>
      </c>
      <c r="K35" s="3">
        <f t="shared" si="2"/>
        <v>3277.2491500000001</v>
      </c>
      <c r="L35" s="26">
        <f t="shared" si="3"/>
        <v>9493.4491500000004</v>
      </c>
      <c r="M35" s="3">
        <f t="shared" si="4"/>
        <v>6.4491500000003725</v>
      </c>
      <c r="N35" s="6"/>
      <c r="O35" s="3">
        <f t="shared" si="5"/>
        <v>4836.84</v>
      </c>
      <c r="P35" s="3">
        <f t="shared" si="6"/>
        <v>4213.6060500000003</v>
      </c>
      <c r="Q35" s="26">
        <f t="shared" si="7"/>
        <v>9050.4460500000005</v>
      </c>
      <c r="R35" s="3">
        <f t="shared" si="8"/>
        <v>-436.55394999999953</v>
      </c>
      <c r="S35" s="6"/>
    </row>
    <row r="36" spans="1:19" ht="18" customHeight="1" x14ac:dyDescent="0.25">
      <c r="A36" s="1" t="s">
        <v>34</v>
      </c>
      <c r="B36" s="11" t="s">
        <v>35</v>
      </c>
      <c r="C36" s="34">
        <v>8868</v>
      </c>
      <c r="D36" s="26">
        <v>8307</v>
      </c>
      <c r="E36" s="3">
        <v>7605691</v>
      </c>
      <c r="F36" s="3">
        <v>1638857</v>
      </c>
      <c r="G36" s="21">
        <f t="shared" si="0"/>
        <v>9244548</v>
      </c>
      <c r="H36" s="6"/>
      <c r="I36" s="3">
        <v>1000</v>
      </c>
      <c r="J36" s="3">
        <f t="shared" si="1"/>
        <v>4877.4000000000005</v>
      </c>
      <c r="K36" s="3">
        <f t="shared" si="2"/>
        <v>3235.5918000000001</v>
      </c>
      <c r="L36" s="26">
        <f t="shared" si="3"/>
        <v>9112.9917999999998</v>
      </c>
      <c r="M36" s="3">
        <f t="shared" si="4"/>
        <v>805.99179999999978</v>
      </c>
      <c r="N36" s="6"/>
      <c r="O36" s="3">
        <f t="shared" si="5"/>
        <v>4522.68</v>
      </c>
      <c r="P36" s="3">
        <f t="shared" si="6"/>
        <v>4160.0465999999997</v>
      </c>
      <c r="Q36" s="26">
        <f t="shared" si="7"/>
        <v>8682.7266</v>
      </c>
      <c r="R36" s="3">
        <f t="shared" si="8"/>
        <v>375.72659999999996</v>
      </c>
      <c r="S36" s="6"/>
    </row>
    <row r="37" spans="1:19" ht="18" customHeight="1" x14ac:dyDescent="0.25">
      <c r="A37" s="4"/>
      <c r="B37" s="11" t="s">
        <v>36</v>
      </c>
      <c r="C37" s="36">
        <v>10289</v>
      </c>
      <c r="D37" s="29">
        <v>10525</v>
      </c>
      <c r="E37" s="3">
        <v>9482877</v>
      </c>
      <c r="F37" s="3">
        <v>141596</v>
      </c>
      <c r="G37" s="21">
        <f t="shared" si="0"/>
        <v>9624473</v>
      </c>
      <c r="H37" s="6"/>
      <c r="I37" s="3">
        <v>1000</v>
      </c>
      <c r="J37" s="3">
        <f t="shared" si="1"/>
        <v>5658.9500000000007</v>
      </c>
      <c r="K37" s="3">
        <f t="shared" si="2"/>
        <v>3368.5655499999998</v>
      </c>
      <c r="L37" s="26">
        <f t="shared" si="3"/>
        <v>10027.51555</v>
      </c>
      <c r="M37" s="3">
        <f t="shared" si="4"/>
        <v>-497.48444999999992</v>
      </c>
      <c r="N37" s="6"/>
      <c r="O37" s="3">
        <f t="shared" si="5"/>
        <v>5247.39</v>
      </c>
      <c r="P37" s="3">
        <f t="shared" si="6"/>
        <v>4331.0128500000001</v>
      </c>
      <c r="Q37" s="26">
        <f t="shared" si="7"/>
        <v>9578.4028500000004</v>
      </c>
      <c r="R37" s="3">
        <f t="shared" si="8"/>
        <v>-946.5971499999996</v>
      </c>
      <c r="S37" s="6"/>
    </row>
    <row r="38" spans="1:19" ht="18" customHeight="1" x14ac:dyDescent="0.25">
      <c r="A38" s="9"/>
      <c r="B38" s="11" t="s">
        <v>37</v>
      </c>
      <c r="C38" s="34">
        <v>10661</v>
      </c>
      <c r="D38" s="26">
        <v>9677</v>
      </c>
      <c r="E38" s="3">
        <v>9155553</v>
      </c>
      <c r="F38" s="3">
        <v>1113769</v>
      </c>
      <c r="G38" s="21">
        <f t="shared" si="0"/>
        <v>10269322</v>
      </c>
      <c r="H38" s="6"/>
      <c r="I38" s="3">
        <v>1000</v>
      </c>
      <c r="J38" s="3">
        <f t="shared" si="1"/>
        <v>5863.55</v>
      </c>
      <c r="K38" s="3">
        <f t="shared" si="2"/>
        <v>3594.2626999999998</v>
      </c>
      <c r="L38" s="26">
        <f t="shared" si="3"/>
        <v>10457.8127</v>
      </c>
      <c r="M38" s="3">
        <f t="shared" si="4"/>
        <v>780.8127000000004</v>
      </c>
      <c r="N38" s="6"/>
      <c r="O38" s="3">
        <f t="shared" si="5"/>
        <v>5437.11</v>
      </c>
      <c r="P38" s="3">
        <f t="shared" si="6"/>
        <v>4621.1948999999995</v>
      </c>
      <c r="Q38" s="26">
        <f t="shared" si="7"/>
        <v>10058.304899999999</v>
      </c>
      <c r="R38" s="3">
        <f t="shared" si="8"/>
        <v>381.30489999999918</v>
      </c>
      <c r="S38" s="6"/>
    </row>
    <row r="39" spans="1:19" ht="18" customHeight="1" x14ac:dyDescent="0.25">
      <c r="A39" s="1" t="s">
        <v>38</v>
      </c>
      <c r="B39" s="11" t="s">
        <v>39</v>
      </c>
      <c r="C39" s="37">
        <v>13106</v>
      </c>
      <c r="D39" s="30">
        <v>12517</v>
      </c>
      <c r="E39" s="3">
        <v>10977907</v>
      </c>
      <c r="F39" s="3">
        <v>1125673</v>
      </c>
      <c r="G39" s="21">
        <f t="shared" si="0"/>
        <v>12103580</v>
      </c>
      <c r="H39" s="6"/>
      <c r="I39" s="3">
        <v>1000</v>
      </c>
      <c r="J39" s="3">
        <f t="shared" si="1"/>
        <v>7208.3</v>
      </c>
      <c r="K39" s="3">
        <f t="shared" si="2"/>
        <v>4236.2529999999997</v>
      </c>
      <c r="L39" s="26">
        <f t="shared" si="3"/>
        <v>12444.553</v>
      </c>
      <c r="M39" s="3">
        <f t="shared" si="4"/>
        <v>-72.447000000000116</v>
      </c>
      <c r="N39" s="6"/>
      <c r="O39" s="3">
        <f t="shared" si="5"/>
        <v>6684.06</v>
      </c>
      <c r="P39" s="3">
        <f t="shared" si="6"/>
        <v>5446.6109999999999</v>
      </c>
      <c r="Q39" s="26">
        <f t="shared" si="7"/>
        <v>12130.671</v>
      </c>
      <c r="R39" s="3">
        <f t="shared" si="8"/>
        <v>-386.32899999999972</v>
      </c>
      <c r="S39" s="6"/>
    </row>
    <row r="40" spans="1:19" ht="18" customHeight="1" x14ac:dyDescent="0.25">
      <c r="A40" s="4"/>
      <c r="B40" s="13" t="s">
        <v>40</v>
      </c>
      <c r="C40" s="35">
        <v>7269</v>
      </c>
      <c r="D40" s="26">
        <v>6556</v>
      </c>
      <c r="E40" s="3">
        <v>6220119</v>
      </c>
      <c r="F40" s="3">
        <v>1098160</v>
      </c>
      <c r="G40" s="21">
        <f t="shared" si="0"/>
        <v>7318279</v>
      </c>
      <c r="H40" s="6"/>
      <c r="I40" s="3">
        <v>1000</v>
      </c>
      <c r="J40" s="3">
        <f t="shared" si="1"/>
        <v>3997.9500000000003</v>
      </c>
      <c r="K40" s="3">
        <f t="shared" si="2"/>
        <v>2561.3976499999999</v>
      </c>
      <c r="L40" s="26">
        <f t="shared" si="3"/>
        <v>7559.3476500000006</v>
      </c>
      <c r="M40" s="3">
        <f t="shared" si="4"/>
        <v>1003.3476500000006</v>
      </c>
      <c r="N40" s="6"/>
      <c r="O40" s="3">
        <f t="shared" si="5"/>
        <v>3707.19</v>
      </c>
      <c r="P40" s="3">
        <f t="shared" si="6"/>
        <v>3293.2255500000001</v>
      </c>
      <c r="Q40" s="26">
        <f t="shared" si="7"/>
        <v>7000.4155499999997</v>
      </c>
      <c r="R40" s="3">
        <f t="shared" si="8"/>
        <v>444.41554999999971</v>
      </c>
      <c r="S40" s="6"/>
    </row>
    <row r="41" spans="1:19" ht="18" customHeight="1" x14ac:dyDescent="0.25">
      <c r="A41" s="9"/>
      <c r="B41" s="13" t="s">
        <v>41</v>
      </c>
      <c r="C41" s="35">
        <v>452</v>
      </c>
      <c r="D41" s="26">
        <v>479</v>
      </c>
      <c r="E41" s="3">
        <v>540692</v>
      </c>
      <c r="F41" s="3">
        <v>112706</v>
      </c>
      <c r="G41" s="21">
        <f t="shared" si="0"/>
        <v>653398</v>
      </c>
      <c r="H41" s="6"/>
      <c r="I41" s="3">
        <v>1000</v>
      </c>
      <c r="J41" s="3">
        <f t="shared" si="1"/>
        <v>248.60000000000002</v>
      </c>
      <c r="K41" s="3">
        <f t="shared" si="2"/>
        <v>228.6893</v>
      </c>
      <c r="L41" s="26">
        <f t="shared" si="3"/>
        <v>1477.2892999999999</v>
      </c>
      <c r="M41" s="3">
        <f t="shared" si="4"/>
        <v>998.28929999999991</v>
      </c>
      <c r="N41" s="6"/>
      <c r="O41" s="3">
        <f t="shared" si="5"/>
        <v>230.52</v>
      </c>
      <c r="P41" s="3">
        <f t="shared" si="6"/>
        <v>294.02909999999997</v>
      </c>
      <c r="Q41" s="26">
        <f t="shared" si="7"/>
        <v>524.54909999999995</v>
      </c>
      <c r="R41" s="3">
        <f t="shared" si="8"/>
        <v>45.549099999999953</v>
      </c>
      <c r="S41" s="6"/>
    </row>
    <row r="42" spans="1:19" ht="18" customHeight="1" x14ac:dyDescent="0.25">
      <c r="A42" s="1" t="s">
        <v>42</v>
      </c>
      <c r="B42" s="11" t="s">
        <v>43</v>
      </c>
      <c r="C42" s="34">
        <v>4377</v>
      </c>
      <c r="D42" s="26">
        <v>3660</v>
      </c>
      <c r="E42" s="3">
        <v>4399542</v>
      </c>
      <c r="F42" s="3">
        <v>113652</v>
      </c>
      <c r="G42" s="21">
        <f t="shared" si="0"/>
        <v>4513194</v>
      </c>
      <c r="H42" s="6"/>
      <c r="I42" s="3">
        <v>1000</v>
      </c>
      <c r="J42" s="3">
        <f t="shared" si="1"/>
        <v>2407.3500000000004</v>
      </c>
      <c r="K42" s="3">
        <f t="shared" si="2"/>
        <v>1579.6179</v>
      </c>
      <c r="L42" s="26">
        <f t="shared" si="3"/>
        <v>4986.9679000000006</v>
      </c>
      <c r="M42" s="3">
        <f t="shared" si="4"/>
        <v>1326.9679000000006</v>
      </c>
      <c r="N42" s="6"/>
      <c r="O42" s="3">
        <f t="shared" si="5"/>
        <v>2232.27</v>
      </c>
      <c r="P42" s="3">
        <f t="shared" si="6"/>
        <v>2030.9373000000001</v>
      </c>
      <c r="Q42" s="26">
        <f t="shared" si="7"/>
        <v>4263.2073</v>
      </c>
      <c r="R42" s="3">
        <f t="shared" si="8"/>
        <v>603.20730000000003</v>
      </c>
      <c r="S42" s="6"/>
    </row>
    <row r="43" spans="1:19" ht="18" customHeight="1" x14ac:dyDescent="0.25">
      <c r="A43" s="4"/>
      <c r="B43" s="13" t="s">
        <v>44</v>
      </c>
      <c r="C43" s="35">
        <v>4843</v>
      </c>
      <c r="D43" s="26">
        <v>4835</v>
      </c>
      <c r="E43" s="3">
        <v>4554476</v>
      </c>
      <c r="F43" s="3">
        <v>570632</v>
      </c>
      <c r="G43" s="21">
        <f t="shared" si="0"/>
        <v>5125108</v>
      </c>
      <c r="H43" s="6"/>
      <c r="I43" s="3">
        <v>1000</v>
      </c>
      <c r="J43" s="3">
        <f t="shared" si="1"/>
        <v>2663.65</v>
      </c>
      <c r="K43" s="3">
        <f t="shared" si="2"/>
        <v>1793.7878000000001</v>
      </c>
      <c r="L43" s="26">
        <f t="shared" si="3"/>
        <v>5457.4377999999997</v>
      </c>
      <c r="M43" s="3">
        <f t="shared" si="4"/>
        <v>622.4377999999997</v>
      </c>
      <c r="N43" s="6"/>
      <c r="O43" s="3">
        <f t="shared" si="5"/>
        <v>2469.9299999999998</v>
      </c>
      <c r="P43" s="3">
        <f t="shared" si="6"/>
        <v>2306.2986000000001</v>
      </c>
      <c r="Q43" s="26">
        <f t="shared" si="7"/>
        <v>4776.2286000000004</v>
      </c>
      <c r="R43" s="3">
        <f t="shared" si="8"/>
        <v>-58.77139999999963</v>
      </c>
      <c r="S43" s="6"/>
    </row>
    <row r="44" spans="1:19" ht="18" customHeight="1" x14ac:dyDescent="0.25">
      <c r="A44" s="4"/>
      <c r="B44" s="13" t="s">
        <v>45</v>
      </c>
      <c r="C44" s="35">
        <v>5649</v>
      </c>
      <c r="D44" s="26">
        <v>5200</v>
      </c>
      <c r="E44" s="3">
        <v>4972687</v>
      </c>
      <c r="F44" s="3">
        <v>845475</v>
      </c>
      <c r="G44" s="21">
        <f t="shared" si="0"/>
        <v>5818162</v>
      </c>
      <c r="H44" s="6"/>
      <c r="I44" s="3">
        <v>1000</v>
      </c>
      <c r="J44" s="3">
        <f t="shared" si="1"/>
        <v>3106.9500000000003</v>
      </c>
      <c r="K44" s="3">
        <f t="shared" si="2"/>
        <v>2036.3567</v>
      </c>
      <c r="L44" s="26">
        <f t="shared" si="3"/>
        <v>6143.306700000001</v>
      </c>
      <c r="M44" s="3">
        <f t="shared" si="4"/>
        <v>943.306700000001</v>
      </c>
      <c r="N44" s="6"/>
      <c r="O44" s="3">
        <f t="shared" si="5"/>
        <v>2880.9900000000002</v>
      </c>
      <c r="P44" s="3">
        <f t="shared" si="6"/>
        <v>2618.1729</v>
      </c>
      <c r="Q44" s="26">
        <f t="shared" si="7"/>
        <v>5499.1629000000003</v>
      </c>
      <c r="R44" s="3">
        <f t="shared" si="8"/>
        <v>299.16290000000026</v>
      </c>
      <c r="S44" s="6"/>
    </row>
    <row r="45" spans="1:19" ht="18" customHeight="1" x14ac:dyDescent="0.25">
      <c r="A45" s="4"/>
      <c r="B45" s="13" t="s">
        <v>46</v>
      </c>
      <c r="C45" s="35">
        <v>15134</v>
      </c>
      <c r="D45" s="26">
        <v>11705</v>
      </c>
      <c r="E45" s="3">
        <v>13576540</v>
      </c>
      <c r="F45" s="3">
        <v>1422290</v>
      </c>
      <c r="G45" s="21">
        <f t="shared" si="0"/>
        <v>14998830</v>
      </c>
      <c r="H45" s="6"/>
      <c r="I45" s="3">
        <v>1000</v>
      </c>
      <c r="J45" s="3">
        <f t="shared" si="1"/>
        <v>8323.7000000000007</v>
      </c>
      <c r="K45" s="3">
        <f t="shared" si="2"/>
        <v>5249.5905000000002</v>
      </c>
      <c r="L45" s="26">
        <f t="shared" si="3"/>
        <v>14573.290500000001</v>
      </c>
      <c r="M45" s="3">
        <f t="shared" si="4"/>
        <v>2868.290500000001</v>
      </c>
      <c r="N45" s="6"/>
      <c r="O45" s="3">
        <f t="shared" si="5"/>
        <v>7718.34</v>
      </c>
      <c r="P45" s="3">
        <f t="shared" si="6"/>
        <v>6749.4735000000001</v>
      </c>
      <c r="Q45" s="26">
        <f t="shared" si="7"/>
        <v>14467.8135</v>
      </c>
      <c r="R45" s="3">
        <f t="shared" si="8"/>
        <v>2762.8135000000002</v>
      </c>
      <c r="S45" s="6"/>
    </row>
    <row r="46" spans="1:19" ht="18" customHeight="1" x14ac:dyDescent="0.25">
      <c r="A46" s="4"/>
      <c r="B46" s="13" t="s">
        <v>47</v>
      </c>
      <c r="C46" s="35">
        <v>10626</v>
      </c>
      <c r="D46" s="26">
        <v>3027</v>
      </c>
      <c r="E46" s="3">
        <v>8291373</v>
      </c>
      <c r="F46" s="3">
        <v>1933656</v>
      </c>
      <c r="G46" s="21">
        <f t="shared" si="0"/>
        <v>10225029</v>
      </c>
      <c r="H46" s="6"/>
      <c r="I46" s="3">
        <v>1000</v>
      </c>
      <c r="J46" s="3">
        <f t="shared" si="1"/>
        <v>5844.3</v>
      </c>
      <c r="K46" s="3">
        <f t="shared" si="2"/>
        <v>3578.7601500000001</v>
      </c>
      <c r="L46" s="26">
        <f t="shared" si="3"/>
        <v>10423.060150000001</v>
      </c>
      <c r="M46" s="3">
        <f t="shared" si="4"/>
        <v>7396.0601500000012</v>
      </c>
      <c r="N46" s="6"/>
      <c r="O46" s="3">
        <f t="shared" si="5"/>
        <v>5419.26</v>
      </c>
      <c r="P46" s="3">
        <f t="shared" si="6"/>
        <v>4601.2630499999996</v>
      </c>
      <c r="Q46" s="26">
        <f t="shared" si="7"/>
        <v>10020.52305</v>
      </c>
      <c r="R46" s="3">
        <f t="shared" si="8"/>
        <v>6993.5230499999998</v>
      </c>
      <c r="S46" s="6"/>
    </row>
    <row r="47" spans="1:19" ht="18" customHeight="1" x14ac:dyDescent="0.25">
      <c r="A47" s="4"/>
      <c r="B47" s="13" t="s">
        <v>48</v>
      </c>
      <c r="C47" s="35">
        <v>6764</v>
      </c>
      <c r="D47" s="26">
        <v>5828</v>
      </c>
      <c r="E47" s="3">
        <v>5398068</v>
      </c>
      <c r="F47" s="3">
        <v>1525872</v>
      </c>
      <c r="G47" s="21">
        <f t="shared" si="0"/>
        <v>6923940</v>
      </c>
      <c r="H47" s="6"/>
      <c r="I47" s="3">
        <v>1000</v>
      </c>
      <c r="J47" s="3">
        <f t="shared" si="1"/>
        <v>3720.2000000000003</v>
      </c>
      <c r="K47" s="3">
        <f t="shared" si="2"/>
        <v>2423.3789999999999</v>
      </c>
      <c r="L47" s="26">
        <f t="shared" si="3"/>
        <v>7143.5790000000006</v>
      </c>
      <c r="M47" s="3">
        <f t="shared" si="4"/>
        <v>1315.5790000000006</v>
      </c>
      <c r="N47" s="6"/>
      <c r="O47" s="3">
        <f t="shared" si="5"/>
        <v>3449.64</v>
      </c>
      <c r="P47" s="3">
        <f t="shared" si="6"/>
        <v>3115.7730000000001</v>
      </c>
      <c r="Q47" s="26">
        <f t="shared" si="7"/>
        <v>6565.4130000000005</v>
      </c>
      <c r="R47" s="3">
        <f t="shared" si="8"/>
        <v>737.41300000000047</v>
      </c>
      <c r="S47" s="6"/>
    </row>
    <row r="48" spans="1:19" ht="18" customHeight="1" x14ac:dyDescent="0.25">
      <c r="A48" s="4"/>
      <c r="B48" s="13" t="s">
        <v>49</v>
      </c>
      <c r="C48" s="35">
        <v>5720</v>
      </c>
      <c r="D48" s="26">
        <v>2622</v>
      </c>
      <c r="E48" s="3">
        <v>4354100</v>
      </c>
      <c r="F48" s="3">
        <v>774204</v>
      </c>
      <c r="G48" s="21">
        <f t="shared" si="0"/>
        <v>5128304</v>
      </c>
      <c r="H48" s="6"/>
      <c r="I48" s="3">
        <v>1000</v>
      </c>
      <c r="J48" s="3">
        <f t="shared" si="1"/>
        <v>3146.0000000000005</v>
      </c>
      <c r="K48" s="3">
        <f t="shared" si="2"/>
        <v>1794.9064000000001</v>
      </c>
      <c r="L48" s="26">
        <f t="shared" si="3"/>
        <v>5940.9063999999998</v>
      </c>
      <c r="M48" s="3">
        <f t="shared" si="4"/>
        <v>3318.9063999999998</v>
      </c>
      <c r="N48" s="6"/>
      <c r="O48" s="3">
        <f t="shared" si="5"/>
        <v>2917.2000000000003</v>
      </c>
      <c r="P48" s="3">
        <f t="shared" si="6"/>
        <v>2307.7368000000001</v>
      </c>
      <c r="Q48" s="26">
        <f t="shared" si="7"/>
        <v>5224.9368000000004</v>
      </c>
      <c r="R48" s="3">
        <f t="shared" si="8"/>
        <v>2602.9368000000004</v>
      </c>
      <c r="S48" s="6"/>
    </row>
    <row r="49" spans="1:19" ht="18" customHeight="1" x14ac:dyDescent="0.25">
      <c r="A49" s="9"/>
      <c r="B49" s="13" t="s">
        <v>50</v>
      </c>
      <c r="C49" s="35">
        <v>5679</v>
      </c>
      <c r="D49" s="26">
        <v>2386</v>
      </c>
      <c r="E49" s="3">
        <v>4496697</v>
      </c>
      <c r="F49" s="3">
        <v>1232799</v>
      </c>
      <c r="G49" s="21">
        <f t="shared" si="0"/>
        <v>5729496</v>
      </c>
      <c r="H49" s="6"/>
      <c r="I49" s="3">
        <v>1000</v>
      </c>
      <c r="J49" s="3">
        <f t="shared" si="1"/>
        <v>3123.4500000000003</v>
      </c>
      <c r="K49" s="3">
        <f t="shared" si="2"/>
        <v>2005.3235999999999</v>
      </c>
      <c r="L49" s="26">
        <f t="shared" si="3"/>
        <v>6128.7736000000004</v>
      </c>
      <c r="M49" s="3">
        <f t="shared" si="4"/>
        <v>3742.7736000000004</v>
      </c>
      <c r="N49" s="6"/>
      <c r="O49" s="3">
        <f t="shared" si="5"/>
        <v>2896.29</v>
      </c>
      <c r="P49" s="3">
        <f t="shared" si="6"/>
        <v>2578.2732000000001</v>
      </c>
      <c r="Q49" s="26">
        <f t="shared" si="7"/>
        <v>5474.5632000000005</v>
      </c>
      <c r="R49" s="3">
        <f t="shared" si="8"/>
        <v>3088.5632000000005</v>
      </c>
      <c r="S49" s="6"/>
    </row>
    <row r="50" spans="1:19" ht="18" customHeight="1" x14ac:dyDescent="0.25">
      <c r="A50" s="1" t="s">
        <v>51</v>
      </c>
      <c r="B50" s="11" t="s">
        <v>52</v>
      </c>
      <c r="C50" s="34">
        <v>4811</v>
      </c>
      <c r="D50" s="26">
        <v>4417</v>
      </c>
      <c r="E50" s="3">
        <v>4364547</v>
      </c>
      <c r="F50" s="3">
        <v>712196</v>
      </c>
      <c r="G50" s="21">
        <f t="shared" si="0"/>
        <v>5076743</v>
      </c>
      <c r="H50" s="6"/>
      <c r="I50" s="3">
        <v>1000</v>
      </c>
      <c r="J50" s="3">
        <f t="shared" si="1"/>
        <v>2646.05</v>
      </c>
      <c r="K50" s="3">
        <f t="shared" si="2"/>
        <v>1776.86005</v>
      </c>
      <c r="L50" s="26">
        <f t="shared" si="3"/>
        <v>5422.9100500000004</v>
      </c>
      <c r="M50" s="3">
        <f t="shared" si="4"/>
        <v>1005.9100500000004</v>
      </c>
      <c r="N50" s="6"/>
      <c r="O50" s="3">
        <f t="shared" si="5"/>
        <v>2453.61</v>
      </c>
      <c r="P50" s="3">
        <f t="shared" si="6"/>
        <v>2284.5343499999999</v>
      </c>
      <c r="Q50" s="26">
        <f t="shared" si="7"/>
        <v>4738.1443500000005</v>
      </c>
      <c r="R50" s="3">
        <f t="shared" si="8"/>
        <v>321.14435000000049</v>
      </c>
      <c r="S50" s="6"/>
    </row>
    <row r="51" spans="1:19" ht="18" customHeight="1" x14ac:dyDescent="0.25">
      <c r="A51" s="4"/>
      <c r="B51" s="11" t="s">
        <v>53</v>
      </c>
      <c r="C51" s="34">
        <v>13435</v>
      </c>
      <c r="D51" s="26">
        <v>11905</v>
      </c>
      <c r="E51" s="3">
        <v>10991009</v>
      </c>
      <c r="F51" s="3">
        <v>2065884</v>
      </c>
      <c r="G51" s="21">
        <f t="shared" si="0"/>
        <v>13056893</v>
      </c>
      <c r="H51" s="6"/>
      <c r="I51" s="3">
        <v>1000</v>
      </c>
      <c r="J51" s="3">
        <f t="shared" si="1"/>
        <v>7389.2500000000009</v>
      </c>
      <c r="K51" s="3">
        <f t="shared" si="2"/>
        <v>4569.91255</v>
      </c>
      <c r="L51" s="26">
        <f t="shared" si="3"/>
        <v>12959.162550000001</v>
      </c>
      <c r="M51" s="3">
        <f t="shared" si="4"/>
        <v>1054.1625500000009</v>
      </c>
      <c r="N51" s="6"/>
      <c r="O51" s="3">
        <f t="shared" si="5"/>
        <v>6851.85</v>
      </c>
      <c r="P51" s="3">
        <f t="shared" si="6"/>
        <v>5875.60185</v>
      </c>
      <c r="Q51" s="26">
        <f t="shared" si="7"/>
        <v>12727.451850000001</v>
      </c>
      <c r="R51" s="3">
        <f t="shared" si="8"/>
        <v>822.45185000000129</v>
      </c>
      <c r="S51" s="6"/>
    </row>
    <row r="52" spans="1:19" ht="18" customHeight="1" x14ac:dyDescent="0.25">
      <c r="A52" s="9"/>
      <c r="B52" s="13" t="s">
        <v>54</v>
      </c>
      <c r="C52" s="35">
        <v>6123</v>
      </c>
      <c r="D52" s="26">
        <v>5963</v>
      </c>
      <c r="E52" s="3">
        <v>4828675</v>
      </c>
      <c r="F52" s="3">
        <v>993463</v>
      </c>
      <c r="G52" s="21">
        <f t="shared" si="0"/>
        <v>5822138</v>
      </c>
      <c r="H52" s="6"/>
      <c r="I52" s="3">
        <v>1000</v>
      </c>
      <c r="J52" s="3">
        <f t="shared" si="1"/>
        <v>3367.65</v>
      </c>
      <c r="K52" s="3">
        <f t="shared" si="2"/>
        <v>2037.7483</v>
      </c>
      <c r="L52" s="26">
        <f t="shared" si="3"/>
        <v>6405.3982999999998</v>
      </c>
      <c r="M52" s="3">
        <f t="shared" si="4"/>
        <v>442.39829999999984</v>
      </c>
      <c r="N52" s="6"/>
      <c r="O52" s="3">
        <f t="shared" si="5"/>
        <v>3122.73</v>
      </c>
      <c r="P52" s="3">
        <f t="shared" si="6"/>
        <v>2619.9620999999997</v>
      </c>
      <c r="Q52" s="26">
        <f t="shared" si="7"/>
        <v>5742.6921000000002</v>
      </c>
      <c r="R52" s="3">
        <f t="shared" si="8"/>
        <v>-220.30789999999979</v>
      </c>
      <c r="S52" s="6"/>
    </row>
    <row r="53" spans="1:19" ht="18" customHeight="1" x14ac:dyDescent="0.25">
      <c r="A53" s="1" t="s">
        <v>55</v>
      </c>
      <c r="B53" s="11" t="s">
        <v>56</v>
      </c>
      <c r="C53" s="34">
        <v>5047</v>
      </c>
      <c r="D53" s="26">
        <v>4325</v>
      </c>
      <c r="E53" s="3">
        <v>4127721</v>
      </c>
      <c r="F53" s="3">
        <v>1148505</v>
      </c>
      <c r="G53" s="21">
        <f t="shared" si="0"/>
        <v>5276226</v>
      </c>
      <c r="H53" s="6"/>
      <c r="I53" s="3">
        <v>1000</v>
      </c>
      <c r="J53" s="3">
        <f t="shared" si="1"/>
        <v>2775.8500000000004</v>
      </c>
      <c r="K53" s="3">
        <f t="shared" si="2"/>
        <v>1846.6791000000001</v>
      </c>
      <c r="L53" s="26">
        <f t="shared" si="3"/>
        <v>5622.5291000000007</v>
      </c>
      <c r="M53" s="3">
        <f t="shared" si="4"/>
        <v>1297.5291000000007</v>
      </c>
      <c r="N53" s="6"/>
      <c r="O53" s="3">
        <f t="shared" si="5"/>
        <v>2573.9700000000003</v>
      </c>
      <c r="P53" s="3">
        <f t="shared" si="6"/>
        <v>2374.3017</v>
      </c>
      <c r="Q53" s="26">
        <f t="shared" si="7"/>
        <v>4948.2717000000002</v>
      </c>
      <c r="R53" s="3">
        <f t="shared" si="8"/>
        <v>623.27170000000024</v>
      </c>
      <c r="S53" s="6"/>
    </row>
    <row r="54" spans="1:19" ht="18" customHeight="1" x14ac:dyDescent="0.25">
      <c r="A54" s="4"/>
      <c r="B54" s="11" t="s">
        <v>57</v>
      </c>
      <c r="C54" s="34">
        <v>691</v>
      </c>
      <c r="D54" s="26">
        <v>693</v>
      </c>
      <c r="E54" s="3">
        <v>625034</v>
      </c>
      <c r="F54" s="3">
        <v>202147</v>
      </c>
      <c r="G54" s="21">
        <f t="shared" si="0"/>
        <v>827181</v>
      </c>
      <c r="H54" s="6"/>
      <c r="I54" s="3">
        <v>1000</v>
      </c>
      <c r="J54" s="3">
        <f t="shared" si="1"/>
        <v>380.05</v>
      </c>
      <c r="K54" s="3">
        <f t="shared" si="2"/>
        <v>289.51335</v>
      </c>
      <c r="L54" s="26">
        <f t="shared" si="3"/>
        <v>1669.5633499999999</v>
      </c>
      <c r="M54" s="3">
        <f t="shared" si="4"/>
        <v>976.5633499999999</v>
      </c>
      <c r="N54" s="6"/>
      <c r="O54" s="3">
        <f t="shared" si="5"/>
        <v>352.41</v>
      </c>
      <c r="P54" s="3">
        <f t="shared" si="6"/>
        <v>372.23145</v>
      </c>
      <c r="Q54" s="26">
        <f t="shared" si="7"/>
        <v>724.64145000000008</v>
      </c>
      <c r="R54" s="3">
        <f t="shared" si="8"/>
        <v>31.641450000000077</v>
      </c>
      <c r="S54" s="6"/>
    </row>
    <row r="55" spans="1:19" ht="18" customHeight="1" x14ac:dyDescent="0.25">
      <c r="A55" s="4"/>
      <c r="B55" s="11" t="s">
        <v>58</v>
      </c>
      <c r="C55" s="34">
        <v>5198</v>
      </c>
      <c r="D55" s="26">
        <v>4595</v>
      </c>
      <c r="E55" s="3">
        <v>3955555</v>
      </c>
      <c r="F55" s="3">
        <v>791236</v>
      </c>
      <c r="G55" s="21">
        <f t="shared" si="0"/>
        <v>4746791</v>
      </c>
      <c r="H55" s="6"/>
      <c r="I55" s="3">
        <v>1000</v>
      </c>
      <c r="J55" s="3">
        <f t="shared" si="1"/>
        <v>2858.9</v>
      </c>
      <c r="K55" s="3">
        <f t="shared" si="2"/>
        <v>1661.3768499999999</v>
      </c>
      <c r="L55" s="26">
        <f t="shared" si="3"/>
        <v>5520.2768500000002</v>
      </c>
      <c r="M55" s="3">
        <f t="shared" si="4"/>
        <v>925.27685000000019</v>
      </c>
      <c r="N55" s="6"/>
      <c r="O55" s="3">
        <f t="shared" si="5"/>
        <v>2650.98</v>
      </c>
      <c r="P55" s="3">
        <f t="shared" si="6"/>
        <v>2136.0559499999999</v>
      </c>
      <c r="Q55" s="26">
        <f t="shared" si="7"/>
        <v>4787.0359499999995</v>
      </c>
      <c r="R55" s="3">
        <f t="shared" si="8"/>
        <v>192.0359499999995</v>
      </c>
      <c r="S55" s="6"/>
    </row>
    <row r="56" spans="1:19" ht="18" customHeight="1" x14ac:dyDescent="0.25">
      <c r="A56" s="4"/>
      <c r="B56" s="11" t="s">
        <v>59</v>
      </c>
      <c r="C56" s="34">
        <v>7976</v>
      </c>
      <c r="D56" s="26">
        <v>4112</v>
      </c>
      <c r="E56" s="3">
        <v>6456441</v>
      </c>
      <c r="F56" s="3">
        <v>1384654</v>
      </c>
      <c r="G56" s="21">
        <f t="shared" si="0"/>
        <v>7841095</v>
      </c>
      <c r="H56" s="6"/>
      <c r="I56" s="3">
        <v>1000</v>
      </c>
      <c r="J56" s="3">
        <f t="shared" si="1"/>
        <v>4386.8</v>
      </c>
      <c r="K56" s="3">
        <f t="shared" si="2"/>
        <v>2744.3832499999999</v>
      </c>
      <c r="L56" s="26">
        <f t="shared" si="3"/>
        <v>8131.18325</v>
      </c>
      <c r="M56" s="3">
        <f t="shared" si="4"/>
        <v>4019.18325</v>
      </c>
      <c r="N56" s="6"/>
      <c r="O56" s="3">
        <f t="shared" si="5"/>
        <v>4067.76</v>
      </c>
      <c r="P56" s="3">
        <f t="shared" si="6"/>
        <v>3528.4927499999999</v>
      </c>
      <c r="Q56" s="26">
        <f t="shared" si="7"/>
        <v>7596.2527499999997</v>
      </c>
      <c r="R56" s="3">
        <f t="shared" si="8"/>
        <v>3484.2527499999997</v>
      </c>
      <c r="S56" s="6"/>
    </row>
    <row r="57" spans="1:19" ht="18" customHeight="1" x14ac:dyDescent="0.25">
      <c r="A57" s="4"/>
      <c r="B57" s="13" t="s">
        <v>60</v>
      </c>
      <c r="C57" s="35">
        <v>51874</v>
      </c>
      <c r="D57" s="26">
        <v>33707</v>
      </c>
      <c r="E57" s="3">
        <v>44618596</v>
      </c>
      <c r="F57" s="3">
        <v>6119570</v>
      </c>
      <c r="G57" s="21">
        <f t="shared" si="0"/>
        <v>50738166</v>
      </c>
      <c r="H57" s="6"/>
      <c r="I57" s="3">
        <v>1000</v>
      </c>
      <c r="J57" s="3">
        <f t="shared" si="1"/>
        <v>28530.7</v>
      </c>
      <c r="K57" s="3">
        <f t="shared" si="2"/>
        <v>17758.358100000001</v>
      </c>
      <c r="L57" s="26">
        <f t="shared" si="3"/>
        <v>47289.058100000002</v>
      </c>
      <c r="M57" s="3">
        <f t="shared" si="4"/>
        <v>13582.058100000002</v>
      </c>
      <c r="N57" s="6"/>
      <c r="O57" s="3">
        <f t="shared" si="5"/>
        <v>26455.74</v>
      </c>
      <c r="P57" s="3">
        <f t="shared" si="6"/>
        <v>22832.1747</v>
      </c>
      <c r="Q57" s="26">
        <f t="shared" si="7"/>
        <v>49287.914700000001</v>
      </c>
      <c r="R57" s="3">
        <f t="shared" si="8"/>
        <v>15580.914700000001</v>
      </c>
      <c r="S57" s="6"/>
    </row>
    <row r="58" spans="1:19" ht="18" customHeight="1" x14ac:dyDescent="0.25">
      <c r="A58" s="4"/>
      <c r="B58" s="13" t="s">
        <v>61</v>
      </c>
      <c r="C58" s="35">
        <v>4505</v>
      </c>
      <c r="D58" s="26">
        <v>1473</v>
      </c>
      <c r="E58" s="3">
        <v>3501613</v>
      </c>
      <c r="F58" s="3">
        <v>518062</v>
      </c>
      <c r="G58" s="21">
        <f t="shared" si="0"/>
        <v>4019675</v>
      </c>
      <c r="H58" s="6"/>
      <c r="I58" s="3">
        <v>1000</v>
      </c>
      <c r="J58" s="3">
        <f t="shared" si="1"/>
        <v>2477.75</v>
      </c>
      <c r="K58" s="3">
        <f t="shared" si="2"/>
        <v>1406.88625</v>
      </c>
      <c r="L58" s="26">
        <f t="shared" si="3"/>
        <v>4884.6362499999996</v>
      </c>
      <c r="M58" s="3">
        <f t="shared" si="4"/>
        <v>3411.6362499999996</v>
      </c>
      <c r="N58" s="6"/>
      <c r="O58" s="3">
        <f t="shared" si="5"/>
        <v>2297.5500000000002</v>
      </c>
      <c r="P58" s="3">
        <f t="shared" si="6"/>
        <v>1808.85375</v>
      </c>
      <c r="Q58" s="26">
        <f t="shared" si="7"/>
        <v>4106.4037500000004</v>
      </c>
      <c r="R58" s="3">
        <f t="shared" si="8"/>
        <v>2633.4037500000004</v>
      </c>
      <c r="S58" s="6"/>
    </row>
    <row r="59" spans="1:19" ht="18" customHeight="1" x14ac:dyDescent="0.25">
      <c r="A59" s="9"/>
      <c r="B59" s="13" t="s">
        <v>62</v>
      </c>
      <c r="C59" s="35">
        <v>12474</v>
      </c>
      <c r="D59" s="26">
        <v>4683</v>
      </c>
      <c r="E59" s="3">
        <v>10675178</v>
      </c>
      <c r="F59" s="3">
        <v>2957451</v>
      </c>
      <c r="G59" s="21">
        <f t="shared" si="0"/>
        <v>13632629</v>
      </c>
      <c r="H59" s="6"/>
      <c r="I59" s="3">
        <v>1000</v>
      </c>
      <c r="J59" s="3">
        <f t="shared" si="1"/>
        <v>6860.7000000000007</v>
      </c>
      <c r="K59" s="3">
        <f t="shared" si="2"/>
        <v>4771.4201499999999</v>
      </c>
      <c r="L59" s="26">
        <f t="shared" si="3"/>
        <v>12632.120150000001</v>
      </c>
      <c r="M59" s="3">
        <f t="shared" si="4"/>
        <v>7949.1201500000006</v>
      </c>
      <c r="N59" s="6"/>
      <c r="O59" s="3">
        <f t="shared" si="5"/>
        <v>6361.74</v>
      </c>
      <c r="P59" s="3">
        <f t="shared" si="6"/>
        <v>6134.6830499999996</v>
      </c>
      <c r="Q59" s="26">
        <f t="shared" si="7"/>
        <v>12496.423049999999</v>
      </c>
      <c r="R59" s="3">
        <f t="shared" si="8"/>
        <v>7813.4230499999994</v>
      </c>
      <c r="S59" s="6"/>
    </row>
    <row r="60" spans="1:19" ht="18" customHeight="1" x14ac:dyDescent="0.25">
      <c r="A60" s="1" t="s">
        <v>63</v>
      </c>
      <c r="B60" s="11" t="s">
        <v>64</v>
      </c>
      <c r="C60" s="34">
        <v>5432</v>
      </c>
      <c r="D60" s="26">
        <v>5376</v>
      </c>
      <c r="E60" s="3">
        <v>4964028</v>
      </c>
      <c r="F60" s="3">
        <v>828279</v>
      </c>
      <c r="G60" s="21">
        <f t="shared" si="0"/>
        <v>5792307</v>
      </c>
      <c r="H60" s="6"/>
      <c r="I60" s="3">
        <v>1000</v>
      </c>
      <c r="J60" s="3">
        <f t="shared" si="1"/>
        <v>2987.6000000000004</v>
      </c>
      <c r="K60" s="3">
        <f t="shared" si="2"/>
        <v>2027.30745</v>
      </c>
      <c r="L60" s="26">
        <f t="shared" si="3"/>
        <v>6014.9074500000006</v>
      </c>
      <c r="M60" s="3">
        <f t="shared" si="4"/>
        <v>638.90745000000061</v>
      </c>
      <c r="N60" s="6"/>
      <c r="O60" s="3">
        <f t="shared" si="5"/>
        <v>2770.32</v>
      </c>
      <c r="P60" s="3">
        <f t="shared" si="6"/>
        <v>2606.5381499999999</v>
      </c>
      <c r="Q60" s="26">
        <f t="shared" si="7"/>
        <v>5376.85815</v>
      </c>
      <c r="R60" s="3">
        <f t="shared" si="8"/>
        <v>0.85815000000002328</v>
      </c>
      <c r="S60" s="6"/>
    </row>
    <row r="61" spans="1:19" ht="18" customHeight="1" x14ac:dyDescent="0.25">
      <c r="A61" s="4"/>
      <c r="B61" s="13" t="s">
        <v>65</v>
      </c>
      <c r="C61" s="35">
        <v>7768</v>
      </c>
      <c r="D61" s="26">
        <v>6382</v>
      </c>
      <c r="E61" s="3">
        <v>8243008</v>
      </c>
      <c r="F61" s="3">
        <v>633483</v>
      </c>
      <c r="G61" s="21">
        <f t="shared" si="0"/>
        <v>8876491</v>
      </c>
      <c r="H61" s="6"/>
      <c r="I61" s="3">
        <v>1000</v>
      </c>
      <c r="J61" s="3">
        <f t="shared" si="1"/>
        <v>4272.4000000000005</v>
      </c>
      <c r="K61" s="3">
        <f t="shared" si="2"/>
        <v>3106.7718500000001</v>
      </c>
      <c r="L61" s="26">
        <f t="shared" si="3"/>
        <v>8379.1718500000006</v>
      </c>
      <c r="M61" s="3">
        <f t="shared" si="4"/>
        <v>1997.1718500000006</v>
      </c>
      <c r="N61" s="6"/>
      <c r="O61" s="3">
        <f t="shared" si="5"/>
        <v>3961.6800000000003</v>
      </c>
      <c r="P61" s="3">
        <f t="shared" si="6"/>
        <v>3994.4209499999997</v>
      </c>
      <c r="Q61" s="26">
        <f t="shared" si="7"/>
        <v>7956.10095</v>
      </c>
      <c r="R61" s="3">
        <f t="shared" si="8"/>
        <v>1574.10095</v>
      </c>
      <c r="S61" s="6"/>
    </row>
    <row r="62" spans="1:19" ht="18" customHeight="1" x14ac:dyDescent="0.25">
      <c r="A62" s="4"/>
      <c r="B62" s="13" t="s">
        <v>66</v>
      </c>
      <c r="C62" s="35">
        <v>7548</v>
      </c>
      <c r="D62" s="26">
        <v>6526</v>
      </c>
      <c r="E62" s="3">
        <v>6328758</v>
      </c>
      <c r="F62" s="3">
        <v>748913</v>
      </c>
      <c r="G62" s="21">
        <f t="shared" si="0"/>
        <v>7077671</v>
      </c>
      <c r="H62" s="6"/>
      <c r="I62" s="3">
        <v>1000</v>
      </c>
      <c r="J62" s="3">
        <f t="shared" si="1"/>
        <v>4151.4000000000005</v>
      </c>
      <c r="K62" s="3">
        <f t="shared" si="2"/>
        <v>2477.1848500000001</v>
      </c>
      <c r="L62" s="26">
        <f t="shared" si="3"/>
        <v>7628.5848500000011</v>
      </c>
      <c r="M62" s="3">
        <f t="shared" si="4"/>
        <v>1102.5848500000011</v>
      </c>
      <c r="N62" s="6"/>
      <c r="O62" s="3">
        <f t="shared" si="5"/>
        <v>3849.48</v>
      </c>
      <c r="P62" s="3">
        <f t="shared" si="6"/>
        <v>3184.9519500000001</v>
      </c>
      <c r="Q62" s="26">
        <f t="shared" si="7"/>
        <v>7034.4319500000001</v>
      </c>
      <c r="R62" s="3">
        <f t="shared" si="8"/>
        <v>508.43195000000014</v>
      </c>
      <c r="S62" s="6"/>
    </row>
    <row r="63" spans="1:19" ht="18" customHeight="1" x14ac:dyDescent="0.25">
      <c r="A63" s="9"/>
      <c r="B63" s="13" t="s">
        <v>67</v>
      </c>
      <c r="C63" s="35">
        <v>13228</v>
      </c>
      <c r="D63" s="26">
        <v>10234</v>
      </c>
      <c r="E63" s="3">
        <v>12748525</v>
      </c>
      <c r="F63" s="3">
        <v>977344</v>
      </c>
      <c r="G63" s="21">
        <f t="shared" si="0"/>
        <v>13725869</v>
      </c>
      <c r="H63" s="6"/>
      <c r="I63" s="3">
        <v>1000</v>
      </c>
      <c r="J63" s="3">
        <f t="shared" si="1"/>
        <v>7275.4000000000005</v>
      </c>
      <c r="K63" s="3">
        <f t="shared" si="2"/>
        <v>4804.0541499999999</v>
      </c>
      <c r="L63" s="26">
        <f t="shared" si="3"/>
        <v>13079.454150000001</v>
      </c>
      <c r="M63" s="3">
        <f t="shared" si="4"/>
        <v>2845.4541500000014</v>
      </c>
      <c r="N63" s="6"/>
      <c r="O63" s="3">
        <f t="shared" si="5"/>
        <v>6746.28</v>
      </c>
      <c r="P63" s="3">
        <f t="shared" si="6"/>
        <v>6176.6410500000002</v>
      </c>
      <c r="Q63" s="26">
        <f t="shared" si="7"/>
        <v>12922.921050000001</v>
      </c>
      <c r="R63" s="3">
        <f t="shared" si="8"/>
        <v>2688.9210500000008</v>
      </c>
      <c r="S63" s="6"/>
    </row>
    <row r="64" spans="1:19" ht="18" customHeight="1" x14ac:dyDescent="0.25">
      <c r="A64" s="1" t="s">
        <v>68</v>
      </c>
      <c r="B64" s="11" t="s">
        <v>69</v>
      </c>
      <c r="C64" s="34">
        <v>2080</v>
      </c>
      <c r="D64" s="26">
        <v>1886</v>
      </c>
      <c r="E64" s="3">
        <v>2132177</v>
      </c>
      <c r="F64" s="3">
        <v>20427</v>
      </c>
      <c r="G64" s="21">
        <f t="shared" si="0"/>
        <v>2152604</v>
      </c>
      <c r="H64" s="6"/>
      <c r="I64" s="3">
        <v>1000</v>
      </c>
      <c r="J64" s="3">
        <f t="shared" si="1"/>
        <v>1144</v>
      </c>
      <c r="K64" s="3">
        <f t="shared" si="2"/>
        <v>753.41139999999996</v>
      </c>
      <c r="L64" s="26">
        <f t="shared" si="3"/>
        <v>2897.4114</v>
      </c>
      <c r="M64" s="3">
        <f t="shared" si="4"/>
        <v>1011.4114</v>
      </c>
      <c r="N64" s="6"/>
      <c r="O64" s="3">
        <f t="shared" si="5"/>
        <v>1060.8</v>
      </c>
      <c r="P64" s="3">
        <f t="shared" si="6"/>
        <v>968.67179999999996</v>
      </c>
      <c r="Q64" s="26">
        <f t="shared" si="7"/>
        <v>2029.4717999999998</v>
      </c>
      <c r="R64" s="3">
        <f t="shared" si="8"/>
        <v>143.4717999999998</v>
      </c>
      <c r="S64" s="6"/>
    </row>
    <row r="65" spans="1:19" ht="18" customHeight="1" x14ac:dyDescent="0.25">
      <c r="A65" s="4"/>
      <c r="B65" s="11" t="s">
        <v>70</v>
      </c>
      <c r="C65" s="34">
        <v>173</v>
      </c>
      <c r="D65" s="26">
        <v>197</v>
      </c>
      <c r="E65" s="3">
        <v>189390</v>
      </c>
      <c r="F65" s="3">
        <v>91856</v>
      </c>
      <c r="G65" s="21">
        <f t="shared" si="0"/>
        <v>281246</v>
      </c>
      <c r="H65" s="6"/>
      <c r="I65" s="3">
        <v>1000</v>
      </c>
      <c r="J65" s="3">
        <f t="shared" si="1"/>
        <v>95.15</v>
      </c>
      <c r="K65" s="3">
        <f t="shared" si="2"/>
        <v>98.436099999999996</v>
      </c>
      <c r="L65" s="26">
        <f t="shared" si="3"/>
        <v>1193.5861</v>
      </c>
      <c r="M65" s="3">
        <f t="shared" si="4"/>
        <v>996.58609999999999</v>
      </c>
      <c r="N65" s="6"/>
      <c r="O65" s="3">
        <f t="shared" si="5"/>
        <v>88.23</v>
      </c>
      <c r="P65" s="3">
        <f t="shared" si="6"/>
        <v>126.5607</v>
      </c>
      <c r="Q65" s="26">
        <f t="shared" si="7"/>
        <v>214.79070000000002</v>
      </c>
      <c r="R65" s="3">
        <f t="shared" si="8"/>
        <v>17.790700000000015</v>
      </c>
      <c r="S65" s="6"/>
    </row>
    <row r="66" spans="1:19" ht="18" customHeight="1" x14ac:dyDescent="0.25">
      <c r="A66" s="9"/>
      <c r="B66" s="13" t="s">
        <v>71</v>
      </c>
      <c r="C66" s="35">
        <v>32296</v>
      </c>
      <c r="D66" s="26">
        <v>29442</v>
      </c>
      <c r="E66" s="3">
        <v>28326277</v>
      </c>
      <c r="F66" s="3">
        <v>2288312</v>
      </c>
      <c r="G66" s="21">
        <f t="shared" si="0"/>
        <v>30614589</v>
      </c>
      <c r="H66" s="6"/>
      <c r="I66" s="3">
        <v>1000</v>
      </c>
      <c r="J66" s="3">
        <f t="shared" si="1"/>
        <v>17762.800000000003</v>
      </c>
      <c r="K66" s="3">
        <f t="shared" si="2"/>
        <v>10715.10615</v>
      </c>
      <c r="L66" s="26">
        <f t="shared" si="3"/>
        <v>29477.906150000003</v>
      </c>
      <c r="M66" s="3">
        <f t="shared" si="4"/>
        <v>35.906150000002526</v>
      </c>
      <c r="N66" s="6"/>
      <c r="O66" s="3">
        <f t="shared" si="5"/>
        <v>16470.96</v>
      </c>
      <c r="P66" s="3">
        <f t="shared" si="6"/>
        <v>13776.565049999999</v>
      </c>
      <c r="Q66" s="26">
        <f t="shared" si="7"/>
        <v>30247.525049999997</v>
      </c>
      <c r="R66" s="3">
        <f t="shared" si="8"/>
        <v>805.52504999999655</v>
      </c>
      <c r="S66" s="6"/>
    </row>
    <row r="67" spans="1:19" ht="18" customHeight="1" x14ac:dyDescent="0.25">
      <c r="A67" s="1" t="s">
        <v>72</v>
      </c>
      <c r="B67" s="11" t="s">
        <v>73</v>
      </c>
      <c r="C67" s="34">
        <v>14707</v>
      </c>
      <c r="D67" s="26">
        <v>13401</v>
      </c>
      <c r="E67" s="3">
        <v>13077974</v>
      </c>
      <c r="F67" s="3">
        <v>2989271</v>
      </c>
      <c r="G67" s="21">
        <f t="shared" si="0"/>
        <v>16067245</v>
      </c>
      <c r="H67" s="6"/>
      <c r="I67" s="3">
        <v>1000</v>
      </c>
      <c r="J67" s="3">
        <f t="shared" si="1"/>
        <v>8088.85</v>
      </c>
      <c r="K67" s="3">
        <f t="shared" si="2"/>
        <v>5623.53575</v>
      </c>
      <c r="L67" s="26">
        <f t="shared" si="3"/>
        <v>14712.385750000001</v>
      </c>
      <c r="M67" s="3">
        <f t="shared" si="4"/>
        <v>1311.3857500000013</v>
      </c>
      <c r="N67" s="6"/>
      <c r="O67" s="3">
        <f t="shared" si="5"/>
        <v>7500.57</v>
      </c>
      <c r="P67" s="3">
        <f t="shared" si="6"/>
        <v>7230.2602499999994</v>
      </c>
      <c r="Q67" s="26">
        <f t="shared" si="7"/>
        <v>14730.830249999999</v>
      </c>
      <c r="R67" s="3">
        <f t="shared" si="8"/>
        <v>1329.8302499999991</v>
      </c>
      <c r="S67" s="6"/>
    </row>
    <row r="68" spans="1:19" ht="18" customHeight="1" x14ac:dyDescent="0.25">
      <c r="A68" s="4"/>
      <c r="B68" s="13" t="s">
        <v>74</v>
      </c>
      <c r="C68" s="35">
        <v>13434</v>
      </c>
      <c r="D68" s="26">
        <v>9842</v>
      </c>
      <c r="E68" s="3">
        <v>15851998</v>
      </c>
      <c r="F68" s="3">
        <v>1719094</v>
      </c>
      <c r="G68" s="21">
        <f t="shared" si="0"/>
        <v>17571092</v>
      </c>
      <c r="H68" s="6"/>
      <c r="I68" s="3">
        <v>1000</v>
      </c>
      <c r="J68" s="3">
        <f t="shared" si="1"/>
        <v>7388.7000000000007</v>
      </c>
      <c r="K68" s="3">
        <f t="shared" si="2"/>
        <v>6149.8822</v>
      </c>
      <c r="L68" s="26">
        <f t="shared" si="3"/>
        <v>14538.582200000001</v>
      </c>
      <c r="M68" s="3">
        <f t="shared" si="4"/>
        <v>4696.5822000000007</v>
      </c>
      <c r="N68" s="6"/>
      <c r="O68" s="3">
        <f t="shared" si="5"/>
        <v>6851.34</v>
      </c>
      <c r="P68" s="3">
        <f t="shared" si="6"/>
        <v>7906.9913999999999</v>
      </c>
      <c r="Q68" s="26">
        <f t="shared" si="7"/>
        <v>14758.331399999999</v>
      </c>
      <c r="R68" s="3">
        <f t="shared" si="8"/>
        <v>4916.3313999999991</v>
      </c>
      <c r="S68" s="6"/>
    </row>
    <row r="69" spans="1:19" ht="18" customHeight="1" x14ac:dyDescent="0.25">
      <c r="A69" s="4"/>
      <c r="B69" s="11" t="s">
        <v>75</v>
      </c>
      <c r="C69" s="34">
        <v>6100</v>
      </c>
      <c r="D69" s="26">
        <v>4350</v>
      </c>
      <c r="E69" s="3">
        <v>5897200</v>
      </c>
      <c r="F69" s="3">
        <v>1489940</v>
      </c>
      <c r="G69" s="21">
        <f t="shared" si="0"/>
        <v>7387140</v>
      </c>
      <c r="H69" s="6"/>
      <c r="I69" s="3">
        <v>1000</v>
      </c>
      <c r="J69" s="3">
        <f t="shared" si="1"/>
        <v>3355.0000000000005</v>
      </c>
      <c r="K69" s="3">
        <f t="shared" si="2"/>
        <v>2585.4989999999998</v>
      </c>
      <c r="L69" s="26">
        <f t="shared" si="3"/>
        <v>6940.4989999999998</v>
      </c>
      <c r="M69" s="3">
        <f t="shared" si="4"/>
        <v>2590.4989999999998</v>
      </c>
      <c r="N69" s="6"/>
      <c r="O69" s="3">
        <f t="shared" si="5"/>
        <v>3111</v>
      </c>
      <c r="P69" s="3">
        <f t="shared" si="6"/>
        <v>3324.2129999999997</v>
      </c>
      <c r="Q69" s="26">
        <f t="shared" si="7"/>
        <v>6435.2129999999997</v>
      </c>
      <c r="R69" s="3">
        <f t="shared" si="8"/>
        <v>2085.2129999999997</v>
      </c>
      <c r="S69" s="6"/>
    </row>
    <row r="70" spans="1:19" ht="18" customHeight="1" x14ac:dyDescent="0.25">
      <c r="A70" s="4"/>
      <c r="B70" s="11" t="s">
        <v>76</v>
      </c>
      <c r="C70" s="34">
        <v>5737</v>
      </c>
      <c r="D70" s="26">
        <v>3510</v>
      </c>
      <c r="E70" s="3">
        <v>6403627</v>
      </c>
      <c r="F70" s="3">
        <v>783790</v>
      </c>
      <c r="G70" s="21">
        <f t="shared" si="0"/>
        <v>7187417</v>
      </c>
      <c r="H70" s="6"/>
      <c r="I70" s="3">
        <v>1000</v>
      </c>
      <c r="J70" s="3">
        <f t="shared" si="1"/>
        <v>3155.3500000000004</v>
      </c>
      <c r="K70" s="3">
        <f t="shared" si="2"/>
        <v>2515.5959499999999</v>
      </c>
      <c r="L70" s="26">
        <f t="shared" si="3"/>
        <v>6670.9459500000003</v>
      </c>
      <c r="M70" s="3">
        <f t="shared" si="4"/>
        <v>3160.9459500000003</v>
      </c>
      <c r="N70" s="6"/>
      <c r="O70" s="3">
        <f t="shared" si="5"/>
        <v>2925.87</v>
      </c>
      <c r="P70" s="3">
        <f t="shared" si="6"/>
        <v>3234.3376499999999</v>
      </c>
      <c r="Q70" s="26">
        <f t="shared" si="7"/>
        <v>6160.2076500000003</v>
      </c>
      <c r="R70" s="3">
        <f t="shared" si="8"/>
        <v>2650.2076500000003</v>
      </c>
      <c r="S70" s="6"/>
    </row>
    <row r="71" spans="1:19" ht="18" customHeight="1" x14ac:dyDescent="0.25">
      <c r="A71" s="4"/>
      <c r="B71" s="14" t="s">
        <v>77</v>
      </c>
      <c r="C71" s="36">
        <v>4443</v>
      </c>
      <c r="D71" s="29">
        <v>4061</v>
      </c>
      <c r="E71" s="3">
        <v>4475680</v>
      </c>
      <c r="F71" s="3">
        <v>633558</v>
      </c>
      <c r="G71" s="21">
        <f t="shared" si="0"/>
        <v>5109238</v>
      </c>
      <c r="H71" s="6"/>
      <c r="I71" s="3">
        <v>1000</v>
      </c>
      <c r="J71" s="3">
        <f t="shared" si="1"/>
        <v>2443.65</v>
      </c>
      <c r="K71" s="3">
        <f t="shared" si="2"/>
        <v>1788.2332999999999</v>
      </c>
      <c r="L71" s="26">
        <f t="shared" si="3"/>
        <v>5231.8832999999995</v>
      </c>
      <c r="M71" s="3">
        <f t="shared" si="4"/>
        <v>1170.8832999999995</v>
      </c>
      <c r="N71" s="6"/>
      <c r="O71" s="3">
        <f t="shared" si="5"/>
        <v>2265.9299999999998</v>
      </c>
      <c r="P71" s="3">
        <f t="shared" si="6"/>
        <v>2299.1570999999999</v>
      </c>
      <c r="Q71" s="26">
        <f t="shared" si="7"/>
        <v>4565.0870999999997</v>
      </c>
      <c r="R71" s="3">
        <f t="shared" si="8"/>
        <v>504.08709999999974</v>
      </c>
      <c r="S71" s="6"/>
    </row>
    <row r="72" spans="1:19" ht="18" customHeight="1" x14ac:dyDescent="0.25">
      <c r="A72" s="23"/>
      <c r="B72" s="24" t="s">
        <v>78</v>
      </c>
      <c r="C72" s="38">
        <v>5329</v>
      </c>
      <c r="D72" s="28">
        <v>4439</v>
      </c>
      <c r="E72" s="3">
        <v>4043079</v>
      </c>
      <c r="F72" s="3">
        <v>1134112</v>
      </c>
      <c r="G72" s="21">
        <f t="shared" si="0"/>
        <v>5177191</v>
      </c>
      <c r="H72" s="6"/>
      <c r="I72" s="3">
        <v>1000</v>
      </c>
      <c r="J72" s="3">
        <f t="shared" si="1"/>
        <v>2930.9500000000003</v>
      </c>
      <c r="K72" s="3">
        <f t="shared" si="2"/>
        <v>1812.01685</v>
      </c>
      <c r="L72" s="26">
        <f t="shared" si="3"/>
        <v>5742.9668500000007</v>
      </c>
      <c r="M72" s="3">
        <f t="shared" si="4"/>
        <v>1303.9668500000007</v>
      </c>
      <c r="N72" s="6"/>
      <c r="O72" s="3">
        <f t="shared" si="5"/>
        <v>2717.79</v>
      </c>
      <c r="P72" s="3">
        <f t="shared" si="6"/>
        <v>2329.7359499999998</v>
      </c>
      <c r="Q72" s="26">
        <f t="shared" si="7"/>
        <v>5047.5259499999993</v>
      </c>
      <c r="R72" s="3">
        <f t="shared" si="8"/>
        <v>608.52594999999928</v>
      </c>
      <c r="S72" s="6"/>
    </row>
    <row r="73" spans="1:19" ht="18" customHeight="1" x14ac:dyDescent="0.25">
      <c r="A73" s="4"/>
      <c r="B73" s="15" t="s">
        <v>79</v>
      </c>
      <c r="C73" s="39">
        <v>12747</v>
      </c>
      <c r="D73" s="30">
        <v>10600</v>
      </c>
      <c r="E73" s="3">
        <v>13497459</v>
      </c>
      <c r="F73" s="3">
        <v>2570378</v>
      </c>
      <c r="G73" s="21">
        <f t="shared" ref="G73:G86" si="9">E73+F73</f>
        <v>16067837</v>
      </c>
      <c r="H73" s="6"/>
      <c r="I73" s="3">
        <v>1000</v>
      </c>
      <c r="J73" s="3">
        <f t="shared" ref="J73:J86" si="10">C73*$J$5</f>
        <v>7010.85</v>
      </c>
      <c r="K73" s="3">
        <f t="shared" ref="K73:K86" si="11">G73*$K$5</f>
        <v>5623.7429499999998</v>
      </c>
      <c r="L73" s="26">
        <f t="shared" ref="L73:L86" si="12">SUM(I73:K73)</f>
        <v>13634.59295</v>
      </c>
      <c r="M73" s="3">
        <f t="shared" ref="M73:M86" si="13">L73-D73</f>
        <v>3034.5929500000002</v>
      </c>
      <c r="N73" s="6"/>
      <c r="O73" s="3">
        <f t="shared" ref="O73:O86" si="14">C73*$O$5</f>
        <v>6500.97</v>
      </c>
      <c r="P73" s="3">
        <f t="shared" ref="P73:P86" si="15">G73*$P$5</f>
        <v>7230.5266499999998</v>
      </c>
      <c r="Q73" s="26">
        <f t="shared" ref="Q73:Q86" si="16">SUM(N73:P73)</f>
        <v>13731.496650000001</v>
      </c>
      <c r="R73" s="3">
        <f t="shared" ref="R73:R86" si="17">Q73-D73</f>
        <v>3131.496650000001</v>
      </c>
      <c r="S73" s="6"/>
    </row>
    <row r="74" spans="1:19" ht="18" customHeight="1" x14ac:dyDescent="0.25">
      <c r="A74" s="16"/>
      <c r="B74" s="17" t="s">
        <v>80</v>
      </c>
      <c r="C74" s="40">
        <v>97435</v>
      </c>
      <c r="D74" s="26">
        <v>57194</v>
      </c>
      <c r="E74" s="3">
        <v>102606271</v>
      </c>
      <c r="F74" s="3">
        <v>2468510</v>
      </c>
      <c r="G74" s="21">
        <f t="shared" si="9"/>
        <v>105074781</v>
      </c>
      <c r="H74" s="6"/>
      <c r="I74" s="3">
        <v>1000</v>
      </c>
      <c r="J74" s="3">
        <f>C74*0.2</f>
        <v>19487</v>
      </c>
      <c r="K74" s="3">
        <f t="shared" si="11"/>
        <v>36776.173349999997</v>
      </c>
      <c r="L74" s="26">
        <f t="shared" si="12"/>
        <v>57263.173349999997</v>
      </c>
      <c r="M74" s="3">
        <f t="shared" si="13"/>
        <v>69.173349999997299</v>
      </c>
      <c r="N74" s="6"/>
      <c r="O74" s="3">
        <f>C74*0.2</f>
        <v>19487</v>
      </c>
      <c r="P74" s="3">
        <f t="shared" si="15"/>
        <v>47283.651449999998</v>
      </c>
      <c r="Q74" s="26">
        <f t="shared" si="16"/>
        <v>66770.651450000005</v>
      </c>
      <c r="R74" s="3">
        <f t="shared" si="17"/>
        <v>9576.6514500000048</v>
      </c>
      <c r="S74" s="6"/>
    </row>
    <row r="75" spans="1:19" ht="18" customHeight="1" x14ac:dyDescent="0.25">
      <c r="A75" s="1" t="s">
        <v>81</v>
      </c>
      <c r="B75" s="11" t="s">
        <v>82</v>
      </c>
      <c r="C75" s="34">
        <v>6541</v>
      </c>
      <c r="D75" s="26">
        <v>2268</v>
      </c>
      <c r="E75" s="3">
        <v>5856743</v>
      </c>
      <c r="F75" s="3">
        <v>1044894</v>
      </c>
      <c r="G75" s="21">
        <f t="shared" si="9"/>
        <v>6901637</v>
      </c>
      <c r="H75" s="6"/>
      <c r="I75" s="3">
        <v>1000</v>
      </c>
      <c r="J75" s="3">
        <f t="shared" si="10"/>
        <v>3597.55</v>
      </c>
      <c r="K75" s="3">
        <f t="shared" si="11"/>
        <v>2415.5729499999998</v>
      </c>
      <c r="L75" s="26">
        <f t="shared" si="12"/>
        <v>7013.1229499999999</v>
      </c>
      <c r="M75" s="3">
        <f t="shared" si="13"/>
        <v>4745.1229499999999</v>
      </c>
      <c r="N75" s="6"/>
      <c r="O75" s="3">
        <f t="shared" si="14"/>
        <v>3335.91</v>
      </c>
      <c r="P75" s="3">
        <f t="shared" si="15"/>
        <v>3105.7366499999998</v>
      </c>
      <c r="Q75" s="26">
        <f t="shared" si="16"/>
        <v>6441.6466499999997</v>
      </c>
      <c r="R75" s="3">
        <f t="shared" si="17"/>
        <v>4173.6466499999997</v>
      </c>
      <c r="S75" s="6"/>
    </row>
    <row r="76" spans="1:19" ht="18" customHeight="1" x14ac:dyDescent="0.25">
      <c r="A76" s="4"/>
      <c r="B76" s="11" t="s">
        <v>83</v>
      </c>
      <c r="C76" s="34">
        <v>5929</v>
      </c>
      <c r="D76" s="26">
        <v>3112</v>
      </c>
      <c r="E76" s="3">
        <v>4762379</v>
      </c>
      <c r="F76" s="3">
        <v>986961</v>
      </c>
      <c r="G76" s="21">
        <f t="shared" si="9"/>
        <v>5749340</v>
      </c>
      <c r="H76" s="6"/>
      <c r="I76" s="3">
        <v>1000</v>
      </c>
      <c r="J76" s="3">
        <f t="shared" si="10"/>
        <v>3260.9500000000003</v>
      </c>
      <c r="K76" s="3">
        <f t="shared" si="11"/>
        <v>2012.269</v>
      </c>
      <c r="L76" s="26">
        <f t="shared" si="12"/>
        <v>6273.219000000001</v>
      </c>
      <c r="M76" s="3">
        <f t="shared" si="13"/>
        <v>3161.219000000001</v>
      </c>
      <c r="N76" s="6"/>
      <c r="O76" s="3">
        <f t="shared" si="14"/>
        <v>3023.79</v>
      </c>
      <c r="P76" s="3">
        <f t="shared" si="15"/>
        <v>2587.203</v>
      </c>
      <c r="Q76" s="26">
        <f t="shared" si="16"/>
        <v>5610.9930000000004</v>
      </c>
      <c r="R76" s="3">
        <f t="shared" si="17"/>
        <v>2498.9930000000004</v>
      </c>
      <c r="S76" s="6"/>
    </row>
    <row r="77" spans="1:19" ht="18" customHeight="1" x14ac:dyDescent="0.25">
      <c r="A77" s="9"/>
      <c r="B77" s="11" t="s">
        <v>84</v>
      </c>
      <c r="C77" s="34">
        <v>15456</v>
      </c>
      <c r="D77" s="26">
        <v>11715</v>
      </c>
      <c r="E77" s="3">
        <v>9868597</v>
      </c>
      <c r="F77" s="3">
        <v>3874901</v>
      </c>
      <c r="G77" s="21">
        <f t="shared" si="9"/>
        <v>13743498</v>
      </c>
      <c r="H77" s="6"/>
      <c r="I77" s="3">
        <v>1000</v>
      </c>
      <c r="J77" s="3">
        <f t="shared" si="10"/>
        <v>8500.8000000000011</v>
      </c>
      <c r="K77" s="3">
        <f t="shared" si="11"/>
        <v>4810.2242999999999</v>
      </c>
      <c r="L77" s="26">
        <f t="shared" si="12"/>
        <v>14311.024300000001</v>
      </c>
      <c r="M77" s="3">
        <f t="shared" si="13"/>
        <v>2596.0243000000009</v>
      </c>
      <c r="N77" s="6"/>
      <c r="O77" s="3">
        <f t="shared" si="14"/>
        <v>7882.56</v>
      </c>
      <c r="P77" s="3">
        <f t="shared" si="15"/>
        <v>6184.5740999999998</v>
      </c>
      <c r="Q77" s="26">
        <f t="shared" si="16"/>
        <v>14067.134099999999</v>
      </c>
      <c r="R77" s="3">
        <f t="shared" si="17"/>
        <v>2352.1340999999993</v>
      </c>
      <c r="S77" s="6"/>
    </row>
    <row r="78" spans="1:19" ht="18" customHeight="1" x14ac:dyDescent="0.25">
      <c r="A78" s="1" t="s">
        <v>85</v>
      </c>
      <c r="B78" s="11" t="s">
        <v>86</v>
      </c>
      <c r="C78" s="34">
        <v>7268</v>
      </c>
      <c r="D78" s="26">
        <v>3775</v>
      </c>
      <c r="E78" s="3">
        <v>5400836</v>
      </c>
      <c r="F78" s="3">
        <v>1674533</v>
      </c>
      <c r="G78" s="21">
        <f t="shared" si="9"/>
        <v>7075369</v>
      </c>
      <c r="H78" s="6"/>
      <c r="I78" s="3">
        <v>1000</v>
      </c>
      <c r="J78" s="3">
        <f t="shared" si="10"/>
        <v>3997.4000000000005</v>
      </c>
      <c r="K78" s="3">
        <f t="shared" si="11"/>
        <v>2476.3791499999998</v>
      </c>
      <c r="L78" s="26">
        <f t="shared" si="12"/>
        <v>7473.7791500000003</v>
      </c>
      <c r="M78" s="3">
        <f t="shared" si="13"/>
        <v>3698.7791500000003</v>
      </c>
      <c r="N78" s="6"/>
      <c r="O78" s="3">
        <f t="shared" si="14"/>
        <v>3706.6800000000003</v>
      </c>
      <c r="P78" s="3">
        <f t="shared" si="15"/>
        <v>3183.9160499999998</v>
      </c>
      <c r="Q78" s="26">
        <f t="shared" si="16"/>
        <v>6890.5960500000001</v>
      </c>
      <c r="R78" s="3">
        <f t="shared" si="17"/>
        <v>3115.5960500000001</v>
      </c>
      <c r="S78" s="6"/>
    </row>
    <row r="79" spans="1:19" ht="18" customHeight="1" x14ac:dyDescent="0.25">
      <c r="A79" s="4"/>
      <c r="B79" s="11" t="s">
        <v>87</v>
      </c>
      <c r="C79" s="34">
        <v>7899</v>
      </c>
      <c r="D79" s="26">
        <v>7010</v>
      </c>
      <c r="E79" s="3">
        <v>6453671</v>
      </c>
      <c r="F79" s="3">
        <v>1646979</v>
      </c>
      <c r="G79" s="21">
        <f t="shared" si="9"/>
        <v>8100650</v>
      </c>
      <c r="H79" s="6"/>
      <c r="I79" s="3">
        <v>1000</v>
      </c>
      <c r="J79" s="3">
        <f t="shared" si="10"/>
        <v>4344.4500000000007</v>
      </c>
      <c r="K79" s="3">
        <f t="shared" si="11"/>
        <v>2835.2275</v>
      </c>
      <c r="L79" s="26">
        <f t="shared" si="12"/>
        <v>8179.6775000000007</v>
      </c>
      <c r="M79" s="3">
        <f t="shared" si="13"/>
        <v>1169.6775000000007</v>
      </c>
      <c r="N79" s="6"/>
      <c r="O79" s="3">
        <f t="shared" si="14"/>
        <v>4028.4900000000002</v>
      </c>
      <c r="P79" s="3">
        <f t="shared" si="15"/>
        <v>3645.2925</v>
      </c>
      <c r="Q79" s="26">
        <f t="shared" si="16"/>
        <v>7673.7825000000003</v>
      </c>
      <c r="R79" s="3">
        <f t="shared" si="17"/>
        <v>663.78250000000025</v>
      </c>
      <c r="S79" s="6"/>
    </row>
    <row r="80" spans="1:19" ht="18" customHeight="1" x14ac:dyDescent="0.25">
      <c r="A80" s="4"/>
      <c r="B80" s="11" t="s">
        <v>88</v>
      </c>
      <c r="C80" s="34">
        <v>13620</v>
      </c>
      <c r="D80" s="26">
        <v>11700</v>
      </c>
      <c r="E80" s="3">
        <v>11307231</v>
      </c>
      <c r="F80" s="3">
        <v>2280715</v>
      </c>
      <c r="G80" s="21">
        <f t="shared" si="9"/>
        <v>13587946</v>
      </c>
      <c r="H80" s="6"/>
      <c r="I80" s="3">
        <v>1000</v>
      </c>
      <c r="J80" s="3">
        <f t="shared" si="10"/>
        <v>7491.0000000000009</v>
      </c>
      <c r="K80" s="3">
        <f t="shared" si="11"/>
        <v>4755.7811000000002</v>
      </c>
      <c r="L80" s="26">
        <f t="shared" si="12"/>
        <v>13246.7811</v>
      </c>
      <c r="M80" s="3">
        <f t="shared" si="13"/>
        <v>1546.7811000000002</v>
      </c>
      <c r="N80" s="6"/>
      <c r="O80" s="3">
        <f t="shared" si="14"/>
        <v>6946.2</v>
      </c>
      <c r="P80" s="3">
        <f t="shared" si="15"/>
        <v>6114.5756999999994</v>
      </c>
      <c r="Q80" s="26">
        <f t="shared" si="16"/>
        <v>13060.775699999998</v>
      </c>
      <c r="R80" s="3">
        <f t="shared" si="17"/>
        <v>1360.7756999999983</v>
      </c>
      <c r="S80" s="6"/>
    </row>
    <row r="81" spans="1:19" ht="18" customHeight="1" x14ac:dyDescent="0.25">
      <c r="A81" s="9"/>
      <c r="B81" s="11" t="s">
        <v>89</v>
      </c>
      <c r="C81" s="34">
        <v>16800</v>
      </c>
      <c r="D81" s="26">
        <v>13786</v>
      </c>
      <c r="E81" s="3">
        <v>14770059</v>
      </c>
      <c r="F81" s="3">
        <v>1538271</v>
      </c>
      <c r="G81" s="21">
        <f t="shared" si="9"/>
        <v>16308330</v>
      </c>
      <c r="H81" s="6"/>
      <c r="I81" s="3">
        <v>1000</v>
      </c>
      <c r="J81" s="3">
        <f t="shared" si="10"/>
        <v>9240</v>
      </c>
      <c r="K81" s="3">
        <f t="shared" si="11"/>
        <v>5707.9155000000001</v>
      </c>
      <c r="L81" s="26">
        <f t="shared" si="12"/>
        <v>15947.915499999999</v>
      </c>
      <c r="M81" s="3">
        <f t="shared" si="13"/>
        <v>2161.9154999999992</v>
      </c>
      <c r="N81" s="6"/>
      <c r="O81" s="3">
        <f t="shared" si="14"/>
        <v>8568</v>
      </c>
      <c r="P81" s="3">
        <f t="shared" si="15"/>
        <v>7338.7484999999997</v>
      </c>
      <c r="Q81" s="26">
        <f t="shared" si="16"/>
        <v>15906.7485</v>
      </c>
      <c r="R81" s="3">
        <f t="shared" si="17"/>
        <v>2120.7484999999997</v>
      </c>
      <c r="S81" s="6"/>
    </row>
    <row r="82" spans="1:19" ht="18" customHeight="1" x14ac:dyDescent="0.25">
      <c r="A82" s="1" t="s">
        <v>90</v>
      </c>
      <c r="B82" s="11" t="s">
        <v>91</v>
      </c>
      <c r="C82" s="34">
        <v>4329</v>
      </c>
      <c r="D82" s="26">
        <v>4138</v>
      </c>
      <c r="E82" s="3">
        <v>3300950</v>
      </c>
      <c r="F82" s="3">
        <v>975962</v>
      </c>
      <c r="G82" s="21">
        <f t="shared" si="9"/>
        <v>4276912</v>
      </c>
      <c r="H82" s="6"/>
      <c r="I82" s="3">
        <v>1000</v>
      </c>
      <c r="J82" s="3">
        <f t="shared" si="10"/>
        <v>2380.9500000000003</v>
      </c>
      <c r="K82" s="3">
        <f t="shared" si="11"/>
        <v>1496.9192</v>
      </c>
      <c r="L82" s="26">
        <f t="shared" si="12"/>
        <v>4877.8692000000001</v>
      </c>
      <c r="M82" s="3">
        <f t="shared" si="13"/>
        <v>739.86920000000009</v>
      </c>
      <c r="N82" s="6"/>
      <c r="O82" s="3">
        <f t="shared" si="14"/>
        <v>2207.79</v>
      </c>
      <c r="P82" s="3">
        <f t="shared" si="15"/>
        <v>1924.6104</v>
      </c>
      <c r="Q82" s="26">
        <f t="shared" si="16"/>
        <v>4132.4004000000004</v>
      </c>
      <c r="R82" s="3">
        <f t="shared" si="17"/>
        <v>-5.5995999999995547</v>
      </c>
      <c r="S82" s="6"/>
    </row>
    <row r="83" spans="1:19" ht="18" customHeight="1" x14ac:dyDescent="0.25">
      <c r="A83" s="4"/>
      <c r="B83" s="11" t="s">
        <v>92</v>
      </c>
      <c r="C83" s="34">
        <v>5253</v>
      </c>
      <c r="D83" s="26">
        <v>4750</v>
      </c>
      <c r="E83" s="3">
        <v>4263732</v>
      </c>
      <c r="F83" s="3">
        <v>617395</v>
      </c>
      <c r="G83" s="21">
        <f t="shared" si="9"/>
        <v>4881127</v>
      </c>
      <c r="H83" s="6"/>
      <c r="I83" s="3">
        <v>1000</v>
      </c>
      <c r="J83" s="3">
        <f t="shared" si="10"/>
        <v>2889.15</v>
      </c>
      <c r="K83" s="3">
        <f t="shared" si="11"/>
        <v>1708.39445</v>
      </c>
      <c r="L83" s="26">
        <f t="shared" si="12"/>
        <v>5597.5444500000003</v>
      </c>
      <c r="M83" s="3">
        <f t="shared" si="13"/>
        <v>847.54445000000032</v>
      </c>
      <c r="N83" s="6"/>
      <c r="O83" s="3">
        <f t="shared" si="14"/>
        <v>2679.03</v>
      </c>
      <c r="P83" s="3">
        <f t="shared" si="15"/>
        <v>2196.5071499999999</v>
      </c>
      <c r="Q83" s="26">
        <f t="shared" si="16"/>
        <v>4875.5371500000001</v>
      </c>
      <c r="R83" s="3">
        <f t="shared" si="17"/>
        <v>125.53715000000011</v>
      </c>
      <c r="S83" s="6"/>
    </row>
    <row r="84" spans="1:19" ht="18" customHeight="1" x14ac:dyDescent="0.25">
      <c r="A84" s="4"/>
      <c r="B84" s="11" t="s">
        <v>93</v>
      </c>
      <c r="C84" s="34">
        <v>3197</v>
      </c>
      <c r="D84" s="26">
        <v>2701</v>
      </c>
      <c r="E84" s="3">
        <v>2433190</v>
      </c>
      <c r="F84" s="3">
        <v>651626</v>
      </c>
      <c r="G84" s="21">
        <f t="shared" si="9"/>
        <v>3084816</v>
      </c>
      <c r="H84" s="6"/>
      <c r="I84" s="3">
        <v>1000</v>
      </c>
      <c r="J84" s="3">
        <f t="shared" si="10"/>
        <v>1758.3500000000001</v>
      </c>
      <c r="K84" s="3">
        <f t="shared" si="11"/>
        <v>1079.6856</v>
      </c>
      <c r="L84" s="26">
        <f t="shared" si="12"/>
        <v>3838.0356000000002</v>
      </c>
      <c r="M84" s="3">
        <f t="shared" si="13"/>
        <v>1137.0356000000002</v>
      </c>
      <c r="N84" s="6"/>
      <c r="O84" s="3">
        <f t="shared" si="14"/>
        <v>1630.47</v>
      </c>
      <c r="P84" s="3">
        <f t="shared" si="15"/>
        <v>1388.1671999999999</v>
      </c>
      <c r="Q84" s="26">
        <f t="shared" si="16"/>
        <v>3018.6372000000001</v>
      </c>
      <c r="R84" s="3">
        <f t="shared" si="17"/>
        <v>317.63720000000012</v>
      </c>
      <c r="S84" s="6"/>
    </row>
    <row r="85" spans="1:19" ht="18" customHeight="1" x14ac:dyDescent="0.25">
      <c r="A85" s="4"/>
      <c r="B85" s="11" t="s">
        <v>94</v>
      </c>
      <c r="C85" s="34">
        <v>10695</v>
      </c>
      <c r="D85" s="26">
        <v>8659</v>
      </c>
      <c r="E85" s="3">
        <v>8523490</v>
      </c>
      <c r="F85" s="3">
        <v>2443673</v>
      </c>
      <c r="G85" s="21">
        <f t="shared" si="9"/>
        <v>10967163</v>
      </c>
      <c r="H85" s="6"/>
      <c r="I85" s="3">
        <v>1000</v>
      </c>
      <c r="J85" s="3">
        <f t="shared" si="10"/>
        <v>5882.2500000000009</v>
      </c>
      <c r="K85" s="3">
        <f t="shared" si="11"/>
        <v>3838.5070500000002</v>
      </c>
      <c r="L85" s="26">
        <f t="shared" si="12"/>
        <v>10720.75705</v>
      </c>
      <c r="M85" s="3">
        <f t="shared" si="13"/>
        <v>2061.7570500000002</v>
      </c>
      <c r="N85" s="6"/>
      <c r="O85" s="3">
        <f t="shared" si="14"/>
        <v>5454.45</v>
      </c>
      <c r="P85" s="3">
        <f t="shared" si="15"/>
        <v>4935.2233500000002</v>
      </c>
      <c r="Q85" s="26">
        <f t="shared" si="16"/>
        <v>10389.673350000001</v>
      </c>
      <c r="R85" s="3">
        <f t="shared" si="17"/>
        <v>1730.6733500000009</v>
      </c>
      <c r="S85" s="6"/>
    </row>
    <row r="86" spans="1:19" ht="18" customHeight="1" x14ac:dyDescent="0.25">
      <c r="A86" s="9"/>
      <c r="B86" s="11" t="s">
        <v>95</v>
      </c>
      <c r="C86" s="34">
        <v>11532</v>
      </c>
      <c r="D86" s="26">
        <v>9564</v>
      </c>
      <c r="E86" s="3">
        <v>8944076</v>
      </c>
      <c r="F86" s="3">
        <v>2024303</v>
      </c>
      <c r="G86" s="21">
        <f t="shared" si="9"/>
        <v>10968379</v>
      </c>
      <c r="H86" s="6"/>
      <c r="I86" s="3">
        <v>1000</v>
      </c>
      <c r="J86" s="3">
        <f t="shared" si="10"/>
        <v>6342.6</v>
      </c>
      <c r="K86" s="3">
        <f t="shared" si="11"/>
        <v>3838.9326499999997</v>
      </c>
      <c r="L86" s="26">
        <f t="shared" si="12"/>
        <v>11181.532650000001</v>
      </c>
      <c r="M86" s="3">
        <f t="shared" si="13"/>
        <v>1617.532650000001</v>
      </c>
      <c r="N86" s="6"/>
      <c r="O86" s="3">
        <f t="shared" si="14"/>
        <v>5881.32</v>
      </c>
      <c r="P86" s="3">
        <f t="shared" si="15"/>
        <v>4935.7705500000002</v>
      </c>
      <c r="Q86" s="26">
        <f t="shared" si="16"/>
        <v>10817.090550000001</v>
      </c>
      <c r="R86" s="3">
        <f t="shared" si="17"/>
        <v>1253.0905500000008</v>
      </c>
      <c r="S86" s="6"/>
    </row>
    <row r="87" spans="1:19" ht="18" customHeight="1" x14ac:dyDescent="0.25">
      <c r="A87" s="18"/>
      <c r="B87" s="19" t="s">
        <v>96</v>
      </c>
      <c r="C87" s="20">
        <f>SUM(C8:C86)</f>
        <v>1368917</v>
      </c>
      <c r="D87" s="26">
        <f t="shared" ref="D87" si="18">SUM(D8:D86)</f>
        <v>899234</v>
      </c>
      <c r="E87" s="3">
        <f>SUM(E8:E86)</f>
        <v>1397928525</v>
      </c>
      <c r="F87" s="20">
        <f>SUM(F8:F86)</f>
        <v>107302000</v>
      </c>
      <c r="G87" s="18"/>
      <c r="I87" s="25"/>
      <c r="J87" s="25"/>
      <c r="K87" s="25"/>
      <c r="L87" s="26">
        <f>SUM(L8:L86)</f>
        <v>1156562.6837499999</v>
      </c>
      <c r="M87" s="27">
        <f>L87-D87</f>
        <v>257328.68374999985</v>
      </c>
      <c r="O87" s="25"/>
      <c r="P87" s="25"/>
      <c r="Q87" s="26">
        <f>SUM(Q8:Q86)</f>
        <v>1157363.6262500002</v>
      </c>
      <c r="R87" s="27">
        <f>Q87-D87</f>
        <v>258129.6262500002</v>
      </c>
    </row>
    <row r="88" spans="1:19" ht="18" customHeight="1" x14ac:dyDescent="0.25">
      <c r="A88" s="6"/>
      <c r="B88" s="6"/>
      <c r="C88" s="6"/>
      <c r="D88" s="6"/>
      <c r="E88" s="6"/>
      <c r="F88" s="6"/>
      <c r="G88" s="6"/>
    </row>
    <row r="89" spans="1:19" ht="18" customHeight="1" x14ac:dyDescent="0.25"/>
    <row r="91" spans="1:19" x14ac:dyDescent="0.25">
      <c r="L91" s="41"/>
    </row>
  </sheetData>
  <mergeCells count="18">
    <mergeCell ref="F6:F7"/>
    <mergeCell ref="A6:A7"/>
    <mergeCell ref="B6:B7"/>
    <mergeCell ref="C6:C7"/>
    <mergeCell ref="D6:D7"/>
    <mergeCell ref="E6:E7"/>
    <mergeCell ref="G6:G7"/>
    <mergeCell ref="I1:M4"/>
    <mergeCell ref="I6:I7"/>
    <mergeCell ref="J6:J7"/>
    <mergeCell ref="K6:K7"/>
    <mergeCell ref="L6:L7"/>
    <mergeCell ref="M6:M7"/>
    <mergeCell ref="O6:O7"/>
    <mergeCell ref="P6:P7"/>
    <mergeCell ref="Q6:Q7"/>
    <mergeCell ref="R6:R7"/>
    <mergeCell ref="O2:R4"/>
  </mergeCells>
  <hyperlinks>
    <hyperlink ref="B8" r:id="rId1" display="https://anija.kovtp.ee/" xr:uid="{29C7648E-44D6-4967-9334-A0826B5BFCD5}"/>
    <hyperlink ref="B9" r:id="rId2" display="http://www.harku.ee/" xr:uid="{EE63B972-D4B3-4013-B36D-C6C347055785}"/>
    <hyperlink ref="B11" r:id="rId3" display="http://www.keila.ee/" xr:uid="{E54289EA-F36C-4B09-A2D5-3B373EC2267C}"/>
    <hyperlink ref="B12" r:id="rId4" display="http://www.kiilivald.ee/" xr:uid="{0717E03A-F192-444F-9E39-BCB1496459B4}"/>
    <hyperlink ref="B13" r:id="rId5" display="https://www.kosevald.ee/" xr:uid="{65FEBEAC-4C0B-49C5-8C5B-EB69F0821D42}"/>
    <hyperlink ref="B14" r:id="rId6" display="http://www.kuusalu.ee/" xr:uid="{C8333C15-75EC-42A1-94DC-4EA1847F6DB2}"/>
    <hyperlink ref="B15" r:id="rId7" display="http://www.loksalinn.ee/" xr:uid="{CB37BFB6-CEA4-4235-8706-A494EC921884}"/>
    <hyperlink ref="B16" r:id="rId8" display="http://laaneharju.ee/" xr:uid="{9D3734F8-675C-4964-A256-148C9AC96738}"/>
    <hyperlink ref="B17" r:id="rId9" display="http://maardu.kovtp.ee/" xr:uid="{DA2EE321-0384-48F3-9CD4-8BBDE0CB06C6}"/>
    <hyperlink ref="B18" r:id="rId10" display="http://raasiku.kovtp.ee/" xr:uid="{A4FAE3F5-A64F-421E-BF8A-DD47B4314CED}"/>
    <hyperlink ref="B19" r:id="rId11" display="http://rae.ee/" xr:uid="{B406A1FB-C198-4EB0-B306-5FBC99273E83}"/>
    <hyperlink ref="B20" r:id="rId12" display="http://www.sakuvald.ee/" xr:uid="{2E1D7049-48A7-42C1-918E-24543900767E}"/>
    <hyperlink ref="B21" r:id="rId13" display="http://sauevald.ee/" xr:uid="{B17C539F-EE28-4D7E-B082-45DF922B750F}"/>
    <hyperlink ref="B22" r:id="rId14" display="http://www.tallinn.ee/" xr:uid="{50FE5AEF-F379-4365-8EF5-60D7D45DC59B}"/>
    <hyperlink ref="B23" r:id="rId15" display="http://www.viimsivald.ee/" xr:uid="{CDD5CE4F-B22F-4AFC-B9DC-4D4E996E97E8}"/>
    <hyperlink ref="B24" r:id="rId16" display="https://vald.hiiumaa.ee/" xr:uid="{C6FC0C1E-1E02-47F1-B3A4-79AC50FFE8B4}"/>
    <hyperlink ref="B25" r:id="rId17" display="http://www.alutagusevald.ee/" xr:uid="{62042455-D59F-4082-8057-5F95D70250FA}"/>
    <hyperlink ref="B26" r:id="rId18" display="http://www.johvi.ee/" xr:uid="{853DCA3F-DE2D-4F17-B486-C33960987837}"/>
    <hyperlink ref="B27" r:id="rId19" display="http://www.kohtla-jarve.ee/" xr:uid="{5F593F04-DCEC-4AD6-B630-E33D39BF0160}"/>
    <hyperlink ref="B28" r:id="rId20" display="http://www.lyganuse.ee/" xr:uid="{4D747999-2E2B-4A65-98C8-2CFDA3BF15DD}"/>
    <hyperlink ref="B29" r:id="rId21" display="http://www.narva.ee/" xr:uid="{FC4947C0-A56E-412B-887D-07E918CDCD68}"/>
    <hyperlink ref="B30" r:id="rId22" display="http://narva-joesuu.kovtp.ee/" xr:uid="{85CD0737-FBB8-4B24-9A11-F12E65DBBFD0}"/>
    <hyperlink ref="B32" r:id="rId23" display="http://toila.kovtp.ee/" xr:uid="{C6CB8A16-F55D-4F8B-9F0E-CDB0DF2B780F}"/>
    <hyperlink ref="B33" r:id="rId24" display="http://jõgeva.ee/uldinfo" xr:uid="{E227B7EA-9669-438A-BD39-ED1587C8D874}"/>
    <hyperlink ref="B34" r:id="rId25" display="https://mustveevald.kovtp.ee/" xr:uid="{EA2006B2-2CDF-45B9-A45E-625BFDA0E736}"/>
    <hyperlink ref="B35" r:id="rId26" display="https://www.poltsamaa.ee/" xr:uid="{4E0F3C62-C6C4-4042-AE55-6EAC65CE4CAD}"/>
    <hyperlink ref="B36" r:id="rId27" display="http://jarvavald.kovtp.ee/" xr:uid="{77FEAF21-8E05-4DD8-B1C5-6D85DB4B138E}"/>
    <hyperlink ref="B37" r:id="rId28" display="http://paide.kovtp.ee/" xr:uid="{A25DE75E-91C1-40A5-B0EF-B2DFE3791AD4}"/>
    <hyperlink ref="B38" r:id="rId29" display="http://www.tyri.ee/" xr:uid="{56BDD3CB-8DF1-4390-9C49-DD8A37148814}"/>
    <hyperlink ref="B39" r:id="rId30" display="http://www.haapsalu.ee/" xr:uid="{FE1C2488-1988-4405-8156-3421F60272B7}"/>
    <hyperlink ref="B42" r:id="rId31" display="http://www.haljala.ee/" xr:uid="{3409136A-DE73-43CB-9AFF-4A0BE87DE65B}"/>
    <hyperlink ref="B50" r:id="rId32" display="http://www.kanepi.ee/" xr:uid="{4962601D-4EDB-4D68-BB48-A4EAC4D4BE58}"/>
    <hyperlink ref="B51" r:id="rId33" display="http://www.polva.ee/" xr:uid="{572889A8-C593-467A-8912-C4BEE8E579A7}"/>
    <hyperlink ref="B53" r:id="rId34" display="http://haademeestevald.kovtp.ee/" xr:uid="{5CDBF57F-69FD-490B-8B5A-7B7A18ADAAB5}"/>
    <hyperlink ref="B54" r:id="rId35" display="http://kihnu.kovtp.ee/" xr:uid="{6B9F58AB-08CE-4AED-8782-17DD05239680}"/>
    <hyperlink ref="B55" r:id="rId36" display="https://www.laanerannavald.ee/" xr:uid="{82CE97AA-B227-4B5C-8610-6A72106F990A}"/>
    <hyperlink ref="B56" r:id="rId37" display="http://www.pparnumaa.ee/" xr:uid="{0B23AFFF-C157-435A-A447-1844783A117A}"/>
    <hyperlink ref="B60" r:id="rId38" display="http://kehtna.kovtp.ee/" xr:uid="{9AB4F487-78AC-422D-A6AE-8B1424D01317}"/>
    <hyperlink ref="B64" r:id="rId39" display="http://www.muhu.ee/" xr:uid="{B1B936A5-3014-41AC-ADE6-140938C00513}"/>
    <hyperlink ref="B65" r:id="rId40" display="http://ruhnu.ee/" xr:uid="{35466AEE-45A9-4D6C-ACD0-A888C1FE9857}"/>
    <hyperlink ref="B67" r:id="rId41" display="http://www.elva.ee/" xr:uid="{32443EBA-DD36-4876-B26D-F27329E0C15D}"/>
    <hyperlink ref="B69" r:id="rId42" display="http://kastre.ee/" xr:uid="{19F07B95-7D22-4C15-9BEA-4029BCD61AC7}"/>
    <hyperlink ref="B70" r:id="rId43" display="http://www.luunja.ee/" xr:uid="{2F79A07E-8160-4172-B682-BFDBD4AD3046}"/>
    <hyperlink ref="B71" r:id="rId44" display="http://nvv.kovtp.ee/" xr:uid="{6F5F6298-ED8D-431C-9115-2E7429A9FD72}"/>
    <hyperlink ref="B74" r:id="rId45" display="http://www.tartu.ee/" xr:uid="{37C6E736-F8A2-4FD7-A918-52DFDC58EBD6}"/>
    <hyperlink ref="B75" r:id="rId46" display="https://www.otepaa.ee/" xr:uid="{03CF0CCA-7848-4924-B92E-68D71D5C6F9A}"/>
    <hyperlink ref="B76" r:id="rId47" display="http://torva.kovtp.ee/" xr:uid="{5682539B-0F1D-47E3-B81B-87E2660FA21E}"/>
    <hyperlink ref="B77" r:id="rId48" display="http://www.valga.ee/" xr:uid="{52609553-5069-46DC-ACE1-7D666AB4835D}"/>
    <hyperlink ref="B78" r:id="rId49" display="https://mulgivald.ee/" xr:uid="{4213B530-17BD-4F25-976B-55AF91D27109}"/>
    <hyperlink ref="B79" r:id="rId50" display="http://www.pohja-sakala.ee/" xr:uid="{773C47AF-4269-42E1-B38F-B540752453E9}"/>
    <hyperlink ref="B80" r:id="rId51" display="https://www.viljandivald.ee/" xr:uid="{078839A9-E1CE-4E6E-9504-31D23175C965}"/>
    <hyperlink ref="B81" r:id="rId52" display="http://www.viljandi.ee/" xr:uid="{D6E6A894-8BA0-40F1-B426-E6C37D471E96}"/>
    <hyperlink ref="B82" r:id="rId53" display="http://antsla.kovtp.ee/" xr:uid="{A6B9AF28-5FC4-4801-A284-B2A403A8F97A}"/>
    <hyperlink ref="B83" r:id="rId54" display="http://rouge.kovtp.ee/" xr:uid="{A2D7C904-5CC6-4E7A-8B4F-931AE3C6602B}"/>
    <hyperlink ref="B84" r:id="rId55" display="http://setomaa.kovtp.ee/uldinfo" xr:uid="{EAB9DF62-CFE5-425D-951B-89775DE36507}"/>
    <hyperlink ref="B85" r:id="rId56" display="http://www.voruvald.ee/" xr:uid="{E05ABF26-6B0B-4746-84D6-21DFE85745F7}"/>
    <hyperlink ref="B86" r:id="rId57" display="http://www.voru.ee/" xr:uid="{247FEF95-3FA1-427E-B7C0-E3DF76C40A19}"/>
  </hyperlinks>
  <pageMargins left="0.7" right="0.7" top="0.75" bottom="0.75" header="0.3" footer="0.3"/>
  <pageSetup paperSize="9" orientation="portrait" r:id="rId58"/>
  <legacyDrawing r:id="rId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79CD319D7BE4699FE88EEFEEE7C57" ma:contentTypeVersion="19" ma:contentTypeDescription="Loo uus dokument" ma:contentTypeScope="" ma:versionID="04fc6977a6f22b3bf709b6201cc5167e">
  <xsd:schema xmlns:xsd="http://www.w3.org/2001/XMLSchema" xmlns:xs="http://www.w3.org/2001/XMLSchema" xmlns:p="http://schemas.microsoft.com/office/2006/metadata/properties" xmlns:ns2="0d81c65f-5842-43c9-a691-e445a40616d7" xmlns:ns3="51e387ab-2cf3-47c1-961d-d9fa51046f5a" targetNamespace="http://schemas.microsoft.com/office/2006/metadata/properties" ma:root="true" ma:fieldsID="c02d94989fb2733ea2d1ab1ff56f1960" ns2:_="" ns3:_="">
    <xsd:import namespace="0d81c65f-5842-43c9-a691-e445a40616d7"/>
    <xsd:import namespace="51e387ab-2cf3-47c1-961d-d9fa51046f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1c65f-5842-43c9-a691-e445a4061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387ab-2cf3-47c1-961d-d9fa51046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d4b029d-fafb-4083-b8c9-6fb998ff47d5}" ma:internalName="TaxCatchAll" ma:showField="CatchAllData" ma:web="51e387ab-2cf3-47c1-961d-d9fa51046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143E0-F081-4542-8A77-E674A932732E}"/>
</file>

<file path=customXml/itemProps2.xml><?xml version="1.0" encoding="utf-8"?>
<ds:datastoreItem xmlns:ds="http://schemas.openxmlformats.org/officeDocument/2006/customXml" ds:itemID="{EC72442C-D2FC-46EA-B058-69A5597ED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Toomas Johanson</dc:creator>
  <cp:lastModifiedBy>Toomas Johanson</cp:lastModifiedBy>
  <dcterms:created xsi:type="dcterms:W3CDTF">2023-01-27T10:27:34Z</dcterms:created>
  <dcterms:modified xsi:type="dcterms:W3CDTF">2023-12-05T10:33:46Z</dcterms:modified>
</cp:coreProperties>
</file>